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firstSheet="7" activeTab="9"/>
  </bookViews>
  <sheets>
    <sheet name="Dp 5ms" sheetId="1" r:id="rId1"/>
    <sheet name="Dp 10ms" sheetId="2" r:id="rId2"/>
    <sheet name="Dp 15ms" sheetId="3" r:id="rId3"/>
    <sheet name="Dp 20ms" sheetId="4" r:id="rId4"/>
    <sheet name="Dp 25ms" sheetId="5" r:id="rId5"/>
    <sheet name="Elaborazione di 1° livello 5ms" sheetId="6" r:id="rId6"/>
    <sheet name="Elaborazione di 1° livello 10ms" sheetId="7" r:id="rId7"/>
    <sheet name="Elaborazione di 1° livello 15ms" sheetId="8" r:id="rId8"/>
    <sheet name="Elaborazione di 1° livello 20ms" sheetId="9" r:id="rId9"/>
    <sheet name="Elaborazione di 1° livello 25ms" sheetId="10" r:id="rId10"/>
  </sheets>
  <definedNames>
    <definedName name="_xlnm.Print_Area" localSheetId="1">'Dp 10ms'!$A$1:$AE$108</definedName>
    <definedName name="_xlnm.Print_Area" localSheetId="2">'Dp 15ms'!$A$1:$AE$108</definedName>
    <definedName name="_xlnm.Print_Area" localSheetId="3">'Dp 20ms'!$A$1:$AE$108</definedName>
    <definedName name="_xlnm.Print_Area" localSheetId="4">'Dp 25ms'!$A$1:$AE$108</definedName>
    <definedName name="_xlnm.Print_Area" localSheetId="0">'Dp 5ms'!$A$1:$AE$108</definedName>
  </definedNames>
  <calcPr fullCalcOnLoad="1"/>
</workbook>
</file>

<file path=xl/comments1.xml><?xml version="1.0" encoding="utf-8"?>
<comments xmlns="http://schemas.openxmlformats.org/spreadsheetml/2006/main">
  <authors>
    <author> </author>
    <author>Paolo Lopinto</author>
  </authors>
  <commentList>
    <comment ref="C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  <comment ref="W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Attenzione unità misura Micromanometro</t>
        </r>
      </text>
    </comment>
    <comment ref="B7" authorId="1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AA20" authorId="1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</commentList>
</comments>
</file>

<file path=xl/comments2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W1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Attenzione unità misura Micromanometro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comments3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W1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Attenzione unità misura Micromanometro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comments4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W1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Attenzione unità misura Micromanometro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comments5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W1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Attenzione unità misura Micromanometro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sharedStrings.xml><?xml version="1.0" encoding="utf-8"?>
<sst xmlns="http://schemas.openxmlformats.org/spreadsheetml/2006/main" count="635" uniqueCount="67">
  <si>
    <t>DATA :</t>
  </si>
  <si>
    <t>n° letture</t>
  </si>
  <si>
    <t>Operatore:</t>
  </si>
  <si>
    <t>Fattore</t>
  </si>
  <si>
    <r>
      <t>a</t>
    </r>
    <r>
      <rPr>
        <b/>
        <sz val="10"/>
        <rFont val="Times New Roman"/>
        <family val="1"/>
      </rPr>
      <t>x</t>
    </r>
  </si>
  <si>
    <r>
      <t>D</t>
    </r>
    <r>
      <rPr>
        <b/>
        <sz val="12"/>
        <rFont val="Times New Roman"/>
        <family val="1"/>
      </rPr>
      <t>P</t>
    </r>
    <r>
      <rPr>
        <b/>
        <vertAlign val="subscript"/>
        <sz val="12"/>
        <rFont val="Times New Roman"/>
        <family val="1"/>
      </rPr>
      <t>x</t>
    </r>
  </si>
  <si>
    <r>
      <t>D</t>
    </r>
    <r>
      <rPr>
        <b/>
        <sz val="12"/>
        <rFont val="Times New Roman"/>
        <family val="1"/>
      </rPr>
      <t>P</t>
    </r>
    <r>
      <rPr>
        <b/>
        <vertAlign val="subscript"/>
        <sz val="12"/>
        <rFont val="Times New Roman"/>
        <family val="1"/>
      </rPr>
      <t>r</t>
    </r>
  </si>
  <si>
    <t>Certificato N°</t>
  </si>
  <si>
    <t>TIPO PITOT :</t>
  </si>
  <si>
    <t>Accettabilità:</t>
  </si>
  <si>
    <t>Strum.</t>
  </si>
  <si>
    <t>Rif.</t>
  </si>
  <si>
    <t>S</t>
  </si>
  <si>
    <t>Laboratorio:</t>
  </si>
  <si>
    <t>Ente prescelto:</t>
  </si>
  <si>
    <t>Data Certificato</t>
  </si>
  <si>
    <t>u.m.</t>
  </si>
  <si>
    <t>Verifica Condizioni Stazionarie del condotto:</t>
  </si>
  <si>
    <t>°C</t>
  </si>
  <si>
    <t xml:space="preserve">Prova 1 </t>
  </si>
  <si>
    <t>Prova 1b    pitot ruotato di 180°</t>
  </si>
  <si>
    <t xml:space="preserve">Velocità fumi Condotto </t>
  </si>
  <si>
    <t>m/sec</t>
  </si>
  <si>
    <t>Diametro</t>
  </si>
  <si>
    <t>m</t>
  </si>
  <si>
    <t>ESITO Prova 1:</t>
  </si>
  <si>
    <t>3- differenza temperature &lt; 0.5°C</t>
  </si>
  <si>
    <r>
      <t xml:space="preserve">4 - differenza </t>
    </r>
    <r>
      <rPr>
        <sz val="10"/>
        <rFont val="Symbol"/>
        <family val="1"/>
      </rPr>
      <t>D</t>
    </r>
    <r>
      <rPr>
        <sz val="10"/>
        <rFont val="Arial"/>
        <family val="0"/>
      </rPr>
      <t>p &lt;= 5% valore medio</t>
    </r>
  </si>
  <si>
    <t>2 - differenza fattore medio prova1 e prova1b &lt; 0.01</t>
  </si>
  <si>
    <r>
      <t>1</t>
    </r>
    <r>
      <rPr>
        <sz val="10"/>
        <rFont val="Symbol"/>
        <family val="1"/>
      </rPr>
      <t xml:space="preserve"> - a</t>
    </r>
    <r>
      <rPr>
        <sz val="10"/>
        <rFont val="Arial"/>
        <family val="0"/>
      </rPr>
      <t>x &lt;= 0.02 dal valore medio</t>
    </r>
  </si>
  <si>
    <r>
      <t xml:space="preserve">3 - Misura  </t>
    </r>
    <r>
      <rPr>
        <sz val="10"/>
        <rFont val="Symbol"/>
        <family val="1"/>
      </rPr>
      <t>D</t>
    </r>
    <r>
      <rPr>
        <sz val="10"/>
        <rFont val="Arial"/>
        <family val="2"/>
      </rPr>
      <t>Temp.</t>
    </r>
  </si>
  <si>
    <r>
      <t xml:space="preserve">4 - Misura Variazione </t>
    </r>
    <r>
      <rPr>
        <sz val="10"/>
        <rFont val="Symbol"/>
        <family val="1"/>
      </rPr>
      <t>D</t>
    </r>
    <r>
      <rPr>
        <sz val="10"/>
        <rFont val="Arial"/>
        <family val="0"/>
      </rPr>
      <t>p Condotto</t>
    </r>
  </si>
  <si>
    <t>2 - Diff. fattore medio prova 1 e prova 1b &lt;= 0.01</t>
  </si>
  <si>
    <t xml:space="preserve">Prova 2 </t>
  </si>
  <si>
    <t>Prova 2b    pitot ruotato di 180°</t>
  </si>
  <si>
    <t>ESITO Prova 2:</t>
  </si>
  <si>
    <t>ESITO Prova 3:</t>
  </si>
  <si>
    <t xml:space="preserve">Prova 3 </t>
  </si>
  <si>
    <t>Prova 3b    pitot ruotato di 180°</t>
  </si>
  <si>
    <t>Fattore prova 2</t>
  </si>
  <si>
    <t>Fattore prova 1</t>
  </si>
  <si>
    <t>Fattore prova 3</t>
  </si>
  <si>
    <t>RIFERIMENTI PRIMARI:</t>
  </si>
  <si>
    <t>PITOT TIPO</t>
  </si>
  <si>
    <t>MICROMANOMETRO TIPO:</t>
  </si>
  <si>
    <t>F.S.</t>
  </si>
  <si>
    <t>(digitale/analogico)</t>
  </si>
  <si>
    <t>ID</t>
  </si>
  <si>
    <r>
      <t>Fattore K di taratura Pitot primario da certificato (</t>
    </r>
    <r>
      <rPr>
        <b/>
        <sz val="12"/>
        <rFont val="Symbol"/>
        <family val="1"/>
      </rPr>
      <t>a</t>
    </r>
    <r>
      <rPr>
        <b/>
        <sz val="10"/>
        <rFont val="Arial"/>
        <family val="2"/>
      </rPr>
      <t>r):</t>
    </r>
  </si>
  <si>
    <t>Elaborazioni :</t>
  </si>
  <si>
    <t>Media</t>
  </si>
  <si>
    <t>Dev. Std.</t>
  </si>
  <si>
    <t>% RSD</t>
  </si>
  <si>
    <t>Operatore</t>
  </si>
  <si>
    <t>1 - un fattore  differisce più di 0,02 dalla media</t>
  </si>
  <si>
    <t>Elaborazione Statistica di 1° livello - 5 ms</t>
  </si>
  <si>
    <t>Elaborazione Statistica di 1° livello - 10 ms</t>
  </si>
  <si>
    <t>Elaborazione Statistica di 1° livello - 20 ms</t>
  </si>
  <si>
    <t>MICROMANOMETRO:</t>
  </si>
  <si>
    <t>Elaborazione Statistica di 1° livello - 15 ms</t>
  </si>
  <si>
    <t>Elaborazione Statistica di 1° livello - 25 ms</t>
  </si>
  <si>
    <t>Modulo di presa dati interconfronto Pitot 2019 - Dp 5 ms</t>
  </si>
  <si>
    <t>Modulo di presa dati interconfronto Pitot 2019 - Dp 10 ms</t>
  </si>
  <si>
    <t>Modulo di presa dati interconfronto Pitot 2019 - Dp 15 ms</t>
  </si>
  <si>
    <t>Modulo di presa dati interconfronto Pitot 2019 - Dp 20 ms</t>
  </si>
  <si>
    <t>Modulo di presa dati interconfronto Pitot 2019 - Dp 25 ms</t>
  </si>
  <si>
    <t>PITOT OGGETTO PT: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</si>
</sst>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"/>
    <numFmt numFmtId="190" formatCode="0.000000"/>
    <numFmt numFmtId="191" formatCode="0.00000"/>
    <numFmt numFmtId="192" formatCode="dd/mm/yy"/>
    <numFmt numFmtId="193" formatCode="0.00000000"/>
    <numFmt numFmtId="194" formatCode="0.0000000"/>
    <numFmt numFmtId="195" formatCode="[$-410]dddd\ d\ mmmm\ yyyy"/>
  </numFmts>
  <fonts count="59">
    <font>
      <sz val="10"/>
      <name val="Arial"/>
      <family val="0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Symbol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48"/>
      <name val="Symbol"/>
      <family val="1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9" fontId="3" fillId="0" borderId="11" xfId="0" applyNumberFormat="1" applyFont="1" applyFill="1" applyBorder="1" applyAlignment="1" applyProtection="1">
      <alignment horizontal="center"/>
      <protection hidden="1"/>
    </xf>
    <xf numFmtId="189" fontId="3" fillId="0" borderId="2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189" fontId="3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14" fontId="3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 horizontal="center" wrapText="1"/>
      <protection/>
    </xf>
    <xf numFmtId="0" fontId="0" fillId="33" borderId="24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top" wrapText="1"/>
      <protection/>
    </xf>
    <xf numFmtId="0" fontId="3" fillId="33" borderId="26" xfId="0" applyFont="1" applyFill="1" applyBorder="1" applyAlignment="1" applyProtection="1">
      <alignment vertical="top" wrapText="1"/>
      <protection/>
    </xf>
    <xf numFmtId="0" fontId="3" fillId="33" borderId="27" xfId="0" applyFont="1" applyFill="1" applyBorder="1" applyAlignment="1" applyProtection="1">
      <alignment vertical="top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0" fillId="33" borderId="28" xfId="0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16" fillId="33" borderId="0" xfId="0" applyFont="1" applyFill="1" applyBorder="1" applyAlignment="1" applyProtection="1">
      <alignment horizontal="center"/>
      <protection/>
    </xf>
    <xf numFmtId="189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Border="1" applyAlignment="1" applyProtection="1">
      <alignment horizontal="center"/>
      <protection/>
    </xf>
    <xf numFmtId="2" fontId="19" fillId="33" borderId="0" xfId="0" applyNumberFormat="1" applyFont="1" applyFill="1" applyBorder="1" applyAlignment="1" applyProtection="1">
      <alignment horizontal="center"/>
      <protection/>
    </xf>
    <xf numFmtId="2" fontId="19" fillId="33" borderId="0" xfId="0" applyNumberFormat="1" applyFont="1" applyFill="1" applyBorder="1" applyAlignment="1" applyProtection="1">
      <alignment horizontal="center" vertical="center"/>
      <protection/>
    </xf>
    <xf numFmtId="2" fontId="13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/>
    </xf>
    <xf numFmtId="189" fontId="16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189" fontId="19" fillId="33" borderId="0" xfId="0" applyNumberFormat="1" applyFont="1" applyFill="1" applyBorder="1" applyAlignment="1" applyProtection="1">
      <alignment horizontal="center"/>
      <protection/>
    </xf>
    <xf numFmtId="184" fontId="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2" fontId="13" fillId="33" borderId="0" xfId="0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right" vertical="center"/>
      <protection/>
    </xf>
    <xf numFmtId="2" fontId="13" fillId="33" borderId="0" xfId="0" applyNumberFormat="1" applyFont="1" applyFill="1" applyAlignment="1" applyProtection="1">
      <alignment horizontal="left"/>
      <protection/>
    </xf>
    <xf numFmtId="2" fontId="20" fillId="33" borderId="0" xfId="0" applyNumberFormat="1" applyFont="1" applyFill="1" applyAlignment="1" applyProtection="1">
      <alignment horizontal="left"/>
      <protection/>
    </xf>
    <xf numFmtId="2" fontId="0" fillId="33" borderId="0" xfId="0" applyNumberFormat="1" applyFill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right"/>
      <protection/>
    </xf>
    <xf numFmtId="189" fontId="0" fillId="33" borderId="0" xfId="0" applyNumberForma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25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vertical="top" wrapText="1"/>
      <protection/>
    </xf>
    <xf numFmtId="0" fontId="0" fillId="33" borderId="24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" wrapText="1"/>
      <protection/>
    </xf>
    <xf numFmtId="0" fontId="20" fillId="33" borderId="0" xfId="0" applyFont="1" applyFill="1" applyAlignment="1" applyProtection="1">
      <alignment wrapText="1"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Alignment="1" applyProtection="1">
      <alignment vertical="top" wrapText="1"/>
      <protection/>
    </xf>
    <xf numFmtId="2" fontId="20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 vertical="top" wrapText="1"/>
      <protection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>
      <alignment horizontal="center"/>
    </xf>
    <xf numFmtId="14" fontId="3" fillId="33" borderId="0" xfId="0" applyNumberFormat="1" applyFont="1" applyFill="1" applyAlignment="1">
      <alignment/>
    </xf>
    <xf numFmtId="0" fontId="0" fillId="33" borderId="25" xfId="0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0" xfId="0" applyNumberFormat="1" applyFont="1" applyFill="1" applyAlignment="1">
      <alignment/>
    </xf>
    <xf numFmtId="0" fontId="0" fillId="33" borderId="0" xfId="0" applyNumberFormat="1" applyFill="1" applyBorder="1" applyAlignment="1">
      <alignment/>
    </xf>
    <xf numFmtId="0" fontId="0" fillId="33" borderId="30" xfId="0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 hidden="1"/>
    </xf>
    <xf numFmtId="0" fontId="0" fillId="15" borderId="11" xfId="0" applyFont="1" applyFill="1" applyBorder="1" applyAlignment="1" applyProtection="1">
      <alignment/>
      <protection locked="0"/>
    </xf>
    <xf numFmtId="189" fontId="0" fillId="15" borderId="11" xfId="0" applyNumberFormat="1" applyFont="1" applyFill="1" applyBorder="1" applyAlignment="1" applyProtection="1">
      <alignment horizontal="center" vertical="center"/>
      <protection locked="0"/>
    </xf>
    <xf numFmtId="0" fontId="0" fillId="15" borderId="11" xfId="0" applyFill="1" applyBorder="1" applyAlignment="1" applyProtection="1">
      <alignment/>
      <protection locked="0"/>
    </xf>
    <xf numFmtId="2" fontId="0" fillId="15" borderId="11" xfId="0" applyNumberFormat="1" applyFont="1" applyFill="1" applyBorder="1" applyAlignment="1" applyProtection="1">
      <alignment horizontal="center"/>
      <protection locked="0"/>
    </xf>
    <xf numFmtId="2" fontId="0" fillId="15" borderId="20" xfId="0" applyNumberFormat="1" applyFont="1" applyFill="1" applyBorder="1" applyAlignment="1" applyProtection="1">
      <alignment horizontal="center"/>
      <protection locked="0"/>
    </xf>
    <xf numFmtId="0" fontId="0" fillId="15" borderId="32" xfId="0" applyFill="1" applyBorder="1" applyAlignment="1" applyProtection="1">
      <alignment wrapText="1"/>
      <protection locked="0"/>
    </xf>
    <xf numFmtId="2" fontId="0" fillId="15" borderId="11" xfId="0" applyNumberFormat="1" applyFont="1" applyFill="1" applyBorder="1" applyAlignment="1" applyProtection="1">
      <alignment horizontal="center"/>
      <protection/>
    </xf>
    <xf numFmtId="2" fontId="0" fillId="15" borderId="20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14" fontId="3" fillId="15" borderId="21" xfId="0" applyNumberFormat="1" applyFont="1" applyFill="1" applyBorder="1" applyAlignment="1" applyProtection="1">
      <alignment horizontal="center"/>
      <protection locked="0"/>
    </xf>
    <xf numFmtId="14" fontId="3" fillId="15" borderId="23" xfId="0" applyNumberFormat="1" applyFont="1" applyFill="1" applyBorder="1" applyAlignment="1" applyProtection="1">
      <alignment horizontal="center"/>
      <protection locked="0"/>
    </xf>
    <xf numFmtId="2" fontId="0" fillId="15" borderId="21" xfId="0" applyNumberFormat="1" applyFill="1" applyBorder="1" applyAlignment="1" applyProtection="1">
      <alignment horizontal="center"/>
      <protection locked="0"/>
    </xf>
    <xf numFmtId="2" fontId="0" fillId="15" borderId="22" xfId="0" applyNumberFormat="1" applyFill="1" applyBorder="1" applyAlignment="1" applyProtection="1">
      <alignment horizontal="center"/>
      <protection locked="0"/>
    </xf>
    <xf numFmtId="2" fontId="0" fillId="15" borderId="23" xfId="0" applyNumberForma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39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15" borderId="11" xfId="0" applyFont="1" applyFill="1" applyBorder="1" applyAlignment="1" applyProtection="1">
      <alignment horizontal="center"/>
      <protection locked="0"/>
    </xf>
    <xf numFmtId="0" fontId="0" fillId="15" borderId="12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/>
      <protection/>
    </xf>
    <xf numFmtId="0" fontId="0" fillId="15" borderId="40" xfId="0" applyFill="1" applyBorder="1" applyAlignment="1" applyProtection="1">
      <alignment/>
      <protection locked="0"/>
    </xf>
    <xf numFmtId="0" fontId="0" fillId="15" borderId="41" xfId="0" applyFill="1" applyBorder="1" applyAlignment="1" applyProtection="1">
      <alignment/>
      <protection locked="0"/>
    </xf>
    <xf numFmtId="0" fontId="0" fillId="15" borderId="11" xfId="0" applyFill="1" applyBorder="1" applyAlignment="1" applyProtection="1">
      <alignment/>
      <protection locked="0"/>
    </xf>
    <xf numFmtId="0" fontId="0" fillId="15" borderId="12" xfId="0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4" fontId="0" fillId="15" borderId="11" xfId="0" applyNumberFormat="1" applyFill="1" applyBorder="1" applyAlignment="1" applyProtection="1">
      <alignment/>
      <protection locked="0"/>
    </xf>
    <xf numFmtId="0" fontId="0" fillId="15" borderId="4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0" fontId="0" fillId="15" borderId="21" xfId="0" applyFill="1" applyBorder="1" applyAlignment="1" applyProtection="1">
      <alignment/>
      <protection locked="0"/>
    </xf>
    <xf numFmtId="0" fontId="0" fillId="15" borderId="22" xfId="0" applyFill="1" applyBorder="1" applyAlignment="1" applyProtection="1">
      <alignment/>
      <protection locked="0"/>
    </xf>
    <xf numFmtId="0" fontId="0" fillId="15" borderId="23" xfId="0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2" fontId="0" fillId="33" borderId="30" xfId="0" applyNumberFormat="1" applyFill="1" applyBorder="1" applyAlignment="1" applyProtection="1">
      <alignment horizontal="left"/>
      <protection/>
    </xf>
    <xf numFmtId="2" fontId="0" fillId="33" borderId="31" xfId="0" applyNumberFormat="1" applyFill="1" applyBorder="1" applyAlignment="1" applyProtection="1">
      <alignment horizontal="left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2" fontId="0" fillId="0" borderId="43" xfId="0" applyNumberFormat="1" applyFont="1" applyFill="1" applyBorder="1" applyAlignment="1" applyProtection="1">
      <alignment horizontal="center" vertical="center"/>
      <protection/>
    </xf>
    <xf numFmtId="2" fontId="0" fillId="0" borderId="44" xfId="0" applyNumberFormat="1" applyFont="1" applyFill="1" applyBorder="1" applyAlignment="1" applyProtection="1">
      <alignment horizontal="center" vertical="center"/>
      <protection/>
    </xf>
    <xf numFmtId="2" fontId="0" fillId="0" borderId="45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3" fillId="33" borderId="46" xfId="0" applyFont="1" applyFill="1" applyBorder="1" applyAlignment="1" applyProtection="1">
      <alignment horizontal="center" wrapText="1"/>
      <protection/>
    </xf>
    <xf numFmtId="0" fontId="3" fillId="33" borderId="47" xfId="0" applyFont="1" applyFill="1" applyBorder="1" applyAlignment="1" applyProtection="1">
      <alignment horizontal="center" wrapText="1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right" vertical="center"/>
      <protection/>
    </xf>
    <xf numFmtId="0" fontId="3" fillId="33" borderId="30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9" fontId="15" fillId="33" borderId="29" xfId="0" applyNumberFormat="1" applyFont="1" applyFill="1" applyBorder="1" applyAlignment="1" applyProtection="1">
      <alignment horizontal="center" vertical="center"/>
      <protection hidden="1"/>
    </xf>
    <xf numFmtId="0" fontId="15" fillId="33" borderId="31" xfId="0" applyFont="1" applyFill="1" applyBorder="1" applyAlignment="1" applyProtection="1">
      <alignment horizontal="center" vertical="center"/>
      <protection hidden="1"/>
    </xf>
    <xf numFmtId="0" fontId="15" fillId="33" borderId="26" xfId="0" applyFont="1" applyFill="1" applyBorder="1" applyAlignment="1" applyProtection="1">
      <alignment horizontal="center" vertical="center"/>
      <protection hidden="1"/>
    </xf>
    <xf numFmtId="0" fontId="15" fillId="33" borderId="2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4" borderId="40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14" fontId="0" fillId="34" borderId="1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>
      <alignment/>
    </xf>
    <xf numFmtId="0" fontId="0" fillId="33" borderId="22" xfId="0" applyNumberFormat="1" applyFill="1" applyBorder="1" applyAlignment="1">
      <alignment/>
    </xf>
    <xf numFmtId="0" fontId="0" fillId="33" borderId="23" xfId="0" applyNumberFormat="1" applyFill="1" applyBorder="1" applyAlignment="1">
      <alignment/>
    </xf>
    <xf numFmtId="189" fontId="18" fillId="33" borderId="21" xfId="0" applyNumberFormat="1" applyFont="1" applyFill="1" applyBorder="1" applyAlignment="1" applyProtection="1">
      <alignment horizontal="center"/>
      <protection hidden="1"/>
    </xf>
    <xf numFmtId="189" fontId="18" fillId="33" borderId="22" xfId="0" applyNumberFormat="1" applyFont="1" applyFill="1" applyBorder="1" applyAlignment="1" applyProtection="1">
      <alignment horizontal="center"/>
      <protection hidden="1"/>
    </xf>
    <xf numFmtId="189" fontId="18" fillId="33" borderId="23" xfId="0" applyNumberFormat="1" applyFont="1" applyFill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2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400050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400050</xdr:colOff>
      <xdr:row>5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400050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400050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400050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7">
      <selection activeCell="V14" sqref="V14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5" t="s">
        <v>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/>
    </row>
    <row r="2" spans="1:31" ht="27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</row>
    <row r="3" spans="1:31" ht="18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</row>
    <row r="4" spans="1:31" s="16" customFormat="1" ht="14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</row>
    <row r="5" spans="1:31" s="16" customFormat="1" ht="14.2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1"/>
      <c r="C7" s="182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3"/>
      <c r="X8" s="184"/>
      <c r="Y8" s="184"/>
      <c r="Z8" s="184"/>
      <c r="AA8" s="185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42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2" t="s">
        <v>14</v>
      </c>
      <c r="Z13" s="202"/>
      <c r="AA13" s="207"/>
      <c r="AB13" s="216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43</v>
      </c>
      <c r="V14" s="165"/>
      <c r="W14" s="48"/>
      <c r="X14" s="48"/>
      <c r="Y14" s="203" t="s">
        <v>7</v>
      </c>
      <c r="Z14" s="203"/>
      <c r="AA14" s="204"/>
      <c r="AB14" s="205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4" t="s">
        <v>15</v>
      </c>
      <c r="Z15" s="214"/>
      <c r="AA15" s="209"/>
      <c r="AB15" s="210"/>
      <c r="AC15" s="54"/>
      <c r="AD15" s="54"/>
      <c r="AE15" s="48"/>
    </row>
    <row r="16" spans="1:31" ht="28.5" customHeight="1" thickBot="1">
      <c r="A16" s="186" t="s">
        <v>66</v>
      </c>
      <c r="B16" s="187"/>
      <c r="C16" s="187"/>
      <c r="D16" s="187"/>
      <c r="E16" s="187"/>
      <c r="F16" s="187"/>
      <c r="G16" s="187"/>
      <c r="H16" s="18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99" t="s">
        <v>48</v>
      </c>
      <c r="T16" s="200"/>
      <c r="U16" s="201"/>
      <c r="V16" s="166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47</v>
      </c>
      <c r="E18" s="72"/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6" t="s">
        <v>58</v>
      </c>
      <c r="T18" s="202"/>
      <c r="U18" s="202"/>
      <c r="V18" s="54"/>
      <c r="W18" s="54"/>
      <c r="X18" s="48"/>
      <c r="Y18" s="202" t="s">
        <v>14</v>
      </c>
      <c r="Z18" s="202"/>
      <c r="AA18" s="209"/>
      <c r="AB18" s="210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45</v>
      </c>
      <c r="V19" s="167"/>
      <c r="W19" s="165" t="s">
        <v>16</v>
      </c>
      <c r="X19" s="48"/>
      <c r="Y19" s="203" t="s">
        <v>7</v>
      </c>
      <c r="Z19" s="203"/>
      <c r="AA19" s="204"/>
      <c r="AB19" s="205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6" t="s">
        <v>44</v>
      </c>
      <c r="T20" s="202"/>
      <c r="U20" s="202"/>
      <c r="V20" s="207" t="s">
        <v>46</v>
      </c>
      <c r="W20" s="208"/>
      <c r="X20" s="48"/>
      <c r="Y20" s="214" t="s">
        <v>15</v>
      </c>
      <c r="Z20" s="214"/>
      <c r="AA20" s="215"/>
      <c r="AB20" s="210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1" t="s">
        <v>19</v>
      </c>
      <c r="B23" s="212"/>
      <c r="C23" s="212"/>
      <c r="D23" s="212"/>
      <c r="E23" s="212"/>
      <c r="F23" s="212"/>
      <c r="G23" s="213"/>
      <c r="H23" s="27"/>
      <c r="I23" s="211" t="s">
        <v>20</v>
      </c>
      <c r="J23" s="212"/>
      <c r="K23" s="212"/>
      <c r="L23" s="212"/>
      <c r="M23" s="212"/>
      <c r="N23" s="212"/>
      <c r="O23" s="213"/>
      <c r="P23" s="54"/>
      <c r="Q23" s="198"/>
      <c r="R23" s="198"/>
      <c r="S23" s="198"/>
      <c r="T23" s="198"/>
      <c r="U23" s="198"/>
      <c r="V23" s="198"/>
      <c r="W23" s="198"/>
      <c r="X23" s="44"/>
      <c r="Y23" s="198"/>
      <c r="Z23" s="198"/>
      <c r="AA23" s="198"/>
      <c r="AB23" s="198"/>
      <c r="AC23" s="198"/>
      <c r="AD23" s="198"/>
      <c r="AE23" s="198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6"/>
      <c r="F24" s="257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6"/>
      <c r="N24" s="257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u.m.</v>
      </c>
      <c r="C26" s="164" t="str">
        <f>W19</f>
        <v>u.m.</v>
      </c>
      <c r="D26" s="2"/>
      <c r="E26" s="2"/>
      <c r="F26" s="2"/>
      <c r="G26" s="3"/>
      <c r="H26" s="10"/>
      <c r="I26" s="1"/>
      <c r="J26" s="2" t="str">
        <f>W19</f>
        <v>u.m.</v>
      </c>
      <c r="K26" s="2" t="str">
        <f>W19</f>
        <v>u.m.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68"/>
      <c r="C27" s="168"/>
      <c r="D27" s="32" t="e">
        <f>+$V$16*SQRT(C27/B27)</f>
        <v>#DIV/0!</v>
      </c>
      <c r="E27" s="229"/>
      <c r="F27" s="229"/>
      <c r="G27" s="232"/>
      <c r="H27" s="11"/>
      <c r="I27" s="4">
        <v>1</v>
      </c>
      <c r="J27" s="168"/>
      <c r="K27" s="168"/>
      <c r="L27" s="32" t="e">
        <f>+$V$16*SQRT(K27/J27)</f>
        <v>#DIV/0!</v>
      </c>
      <c r="M27" s="229"/>
      <c r="N27" s="229"/>
      <c r="O27" s="232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68"/>
      <c r="C28" s="168"/>
      <c r="D28" s="32" t="e">
        <f>+$V$16*SQRT(C28/B28)</f>
        <v>#DIV/0!</v>
      </c>
      <c r="E28" s="230"/>
      <c r="F28" s="230"/>
      <c r="G28" s="233"/>
      <c r="H28" s="11"/>
      <c r="I28" s="4">
        <v>2</v>
      </c>
      <c r="J28" s="168"/>
      <c r="K28" s="168"/>
      <c r="L28" s="32" t="e">
        <f>+$V$16*SQRT(K28/J28)</f>
        <v>#DIV/0!</v>
      </c>
      <c r="M28" s="230"/>
      <c r="N28" s="230"/>
      <c r="O28" s="233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69"/>
      <c r="C29" s="169"/>
      <c r="D29" s="33" t="e">
        <f>+$V$16*SQRT(C29/B29)</f>
        <v>#DIV/0!</v>
      </c>
      <c r="E29" s="231"/>
      <c r="F29" s="231"/>
      <c r="G29" s="234"/>
      <c r="H29" s="11"/>
      <c r="I29" s="5">
        <v>3</v>
      </c>
      <c r="J29" s="169"/>
      <c r="K29" s="168"/>
      <c r="L29" s="33" t="e">
        <f>+$V$16*SQRT(K29/J29)</f>
        <v>#DIV/0!</v>
      </c>
      <c r="M29" s="231"/>
      <c r="N29" s="231"/>
      <c r="O29" s="234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38" t="s">
        <v>40</v>
      </c>
      <c r="I32" s="239"/>
      <c r="J32" s="239"/>
      <c r="K32" s="239"/>
      <c r="L32" s="250" t="e">
        <f>AVERAGE(D27:D29,L27:L29)</f>
        <v>#DIV/0!</v>
      </c>
      <c r="M32" s="251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5"/>
      <c r="AB32" s="235"/>
      <c r="AC32" s="235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0"/>
      <c r="I33" s="241"/>
      <c r="J33" s="241"/>
      <c r="K33" s="241"/>
      <c r="L33" s="252"/>
      <c r="M33" s="253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4"/>
      <c r="AA33" s="224"/>
      <c r="AB33" s="224"/>
      <c r="AC33" s="224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17</v>
      </c>
      <c r="B35" s="127"/>
      <c r="C35" s="127"/>
      <c r="D35" s="127"/>
      <c r="E35" s="127"/>
      <c r="F35" s="127"/>
      <c r="G35" s="128"/>
      <c r="H35" s="127"/>
      <c r="I35" s="258" t="s">
        <v>25</v>
      </c>
      <c r="J35" s="259"/>
      <c r="K35" s="260"/>
      <c r="L35" s="54"/>
      <c r="M35" s="54"/>
      <c r="N35" s="54"/>
      <c r="O35" s="54"/>
      <c r="P35" s="54"/>
      <c r="Q35" s="246" t="s">
        <v>9</v>
      </c>
      <c r="R35" s="247"/>
      <c r="S35" s="227" t="s">
        <v>54</v>
      </c>
      <c r="T35" s="227"/>
      <c r="U35" s="227"/>
      <c r="V35" s="227"/>
      <c r="W35" s="227"/>
      <c r="X35" s="227"/>
      <c r="Y35" s="228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1"/>
      <c r="J36" s="225"/>
      <c r="K36" s="226"/>
      <c r="L36" s="54"/>
      <c r="M36" s="54"/>
      <c r="N36" s="54"/>
      <c r="O36" s="54"/>
      <c r="P36" s="54"/>
      <c r="Q36" s="248"/>
      <c r="R36" s="249"/>
      <c r="S36" s="48" t="s">
        <v>28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2" t="s">
        <v>23</v>
      </c>
      <c r="B37" s="263"/>
      <c r="C37" s="133"/>
      <c r="D37" s="133"/>
      <c r="E37" s="133"/>
      <c r="F37" s="170"/>
      <c r="G37" s="134" t="s">
        <v>24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4" t="s">
        <v>26</v>
      </c>
      <c r="T37" s="254"/>
      <c r="U37" s="254"/>
      <c r="V37" s="254"/>
      <c r="W37" s="254"/>
      <c r="X37" s="254"/>
      <c r="Y37" s="255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5" t="s">
        <v>27</v>
      </c>
      <c r="T38" s="225"/>
      <c r="U38" s="225"/>
      <c r="V38" s="225"/>
      <c r="W38" s="225"/>
      <c r="X38" s="225"/>
      <c r="Y38" s="226"/>
      <c r="Z38" s="36"/>
      <c r="AA38" s="36"/>
      <c r="AB38" s="36"/>
      <c r="AC38" s="36"/>
      <c r="AD38" s="36"/>
      <c r="AE38" s="57"/>
    </row>
    <row r="39" spans="1:31" ht="12.75">
      <c r="A39" s="67" t="s">
        <v>21</v>
      </c>
      <c r="B39" s="48"/>
      <c r="C39" s="48"/>
      <c r="D39" s="48"/>
      <c r="E39" s="48"/>
      <c r="F39" s="167"/>
      <c r="G39" s="62" t="s">
        <v>22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29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32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30</v>
      </c>
      <c r="B45" s="48"/>
      <c r="C45" s="48"/>
      <c r="D45" s="48"/>
      <c r="E45" s="48"/>
      <c r="F45" s="167"/>
      <c r="G45" s="62" t="s">
        <v>18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31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u.m.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2" t="s">
        <v>33</v>
      </c>
      <c r="B51" s="243"/>
      <c r="C51" s="243"/>
      <c r="D51" s="243"/>
      <c r="E51" s="243"/>
      <c r="F51" s="243"/>
      <c r="G51" s="244"/>
      <c r="H51" s="71"/>
      <c r="I51" s="242" t="s">
        <v>34</v>
      </c>
      <c r="J51" s="243"/>
      <c r="K51" s="243"/>
      <c r="L51" s="243"/>
      <c r="M51" s="243"/>
      <c r="N51" s="243"/>
      <c r="O51" s="244"/>
      <c r="P51" s="54"/>
      <c r="Q51" s="245"/>
      <c r="R51" s="245"/>
      <c r="S51" s="245"/>
      <c r="T51" s="245"/>
      <c r="U51" s="245"/>
      <c r="V51" s="245"/>
      <c r="W51" s="245"/>
      <c r="X51" s="44"/>
      <c r="Y51" s="198"/>
      <c r="Z51" s="198"/>
      <c r="AA51" s="198"/>
      <c r="AB51" s="198"/>
      <c r="AC51" s="198"/>
      <c r="AD51" s="198"/>
      <c r="AE51" s="198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6"/>
      <c r="F52" s="237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6"/>
      <c r="N52" s="237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u.m.</v>
      </c>
      <c r="C54" s="164" t="str">
        <f>W19</f>
        <v>u.m.</v>
      </c>
      <c r="D54" s="2"/>
      <c r="E54" s="2"/>
      <c r="F54" s="2"/>
      <c r="G54" s="3"/>
      <c r="H54" s="10"/>
      <c r="I54" s="1"/>
      <c r="J54" s="2" t="str">
        <f>W19</f>
        <v>u.m.</v>
      </c>
      <c r="K54" s="2" t="str">
        <f>W19</f>
        <v>u.m.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68"/>
      <c r="C55" s="168"/>
      <c r="D55" s="32" t="e">
        <f>+$V$16*SQRT(C55/B55)</f>
        <v>#DIV/0!</v>
      </c>
      <c r="E55" s="229"/>
      <c r="F55" s="229"/>
      <c r="G55" s="232"/>
      <c r="H55" s="11"/>
      <c r="I55" s="4">
        <v>1</v>
      </c>
      <c r="J55" s="168"/>
      <c r="K55" s="171"/>
      <c r="L55" s="32" t="e">
        <f>+$V$16*SQRT(K55/J55)</f>
        <v>#DIV/0!</v>
      </c>
      <c r="M55" s="229"/>
      <c r="N55" s="229"/>
      <c r="O55" s="232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68"/>
      <c r="C56" s="168"/>
      <c r="D56" s="32" t="e">
        <f>+$V$16*SQRT(C56/B56)</f>
        <v>#DIV/0!</v>
      </c>
      <c r="E56" s="230"/>
      <c r="F56" s="230"/>
      <c r="G56" s="233"/>
      <c r="H56" s="11"/>
      <c r="I56" s="4">
        <v>2</v>
      </c>
      <c r="J56" s="168"/>
      <c r="K56" s="171"/>
      <c r="L56" s="32" t="e">
        <f>+$V$16*SQRT(K56/J56)</f>
        <v>#DIV/0!</v>
      </c>
      <c r="M56" s="230"/>
      <c r="N56" s="230"/>
      <c r="O56" s="233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69"/>
      <c r="C57" s="169"/>
      <c r="D57" s="33" t="e">
        <f>+$V$16*SQRT(C57/B57)</f>
        <v>#DIV/0!</v>
      </c>
      <c r="E57" s="231"/>
      <c r="F57" s="231"/>
      <c r="G57" s="234"/>
      <c r="H57" s="11"/>
      <c r="I57" s="5">
        <v>3</v>
      </c>
      <c r="J57" s="169"/>
      <c r="K57" s="172"/>
      <c r="L57" s="33" t="e">
        <f>+$V$16*SQRT(K57/J57)</f>
        <v>#DIV/0!</v>
      </c>
      <c r="M57" s="231"/>
      <c r="N57" s="231"/>
      <c r="O57" s="234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38" t="s">
        <v>39</v>
      </c>
      <c r="I60" s="239"/>
      <c r="J60" s="239"/>
      <c r="K60" s="239"/>
      <c r="L60" s="250" t="e">
        <f>AVERAGE(D55:D57,L55:L57)</f>
        <v>#DIV/0!</v>
      </c>
      <c r="M60" s="251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5"/>
      <c r="AB60" s="235"/>
      <c r="AC60" s="235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0"/>
      <c r="I61" s="241"/>
      <c r="J61" s="241"/>
      <c r="K61" s="241"/>
      <c r="L61" s="252"/>
      <c r="M61" s="253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4"/>
      <c r="AA61" s="224"/>
      <c r="AB61" s="224"/>
      <c r="AC61" s="224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19"/>
      <c r="Z63" s="219"/>
      <c r="AA63" s="219"/>
      <c r="AB63" s="219"/>
      <c r="AC63" s="220"/>
      <c r="AD63" s="220"/>
      <c r="AE63" s="48"/>
    </row>
    <row r="64" spans="1:31" ht="15">
      <c r="A64" s="126" t="s">
        <v>17</v>
      </c>
      <c r="B64" s="127"/>
      <c r="C64" s="127"/>
      <c r="D64" s="127"/>
      <c r="E64" s="127"/>
      <c r="F64" s="127"/>
      <c r="G64" s="128"/>
      <c r="H64" s="127"/>
      <c r="I64" s="258" t="s">
        <v>35</v>
      </c>
      <c r="J64" s="259"/>
      <c r="K64" s="260"/>
      <c r="L64" s="54"/>
      <c r="M64" s="54"/>
      <c r="N64" s="54"/>
      <c r="O64" s="54"/>
      <c r="P64" s="54"/>
      <c r="Q64" s="246" t="s">
        <v>9</v>
      </c>
      <c r="R64" s="247"/>
      <c r="S64" s="227" t="s">
        <v>54</v>
      </c>
      <c r="T64" s="227"/>
      <c r="U64" s="227"/>
      <c r="V64" s="227"/>
      <c r="W64" s="227"/>
      <c r="X64" s="227"/>
      <c r="Y64" s="228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1"/>
      <c r="J65" s="225"/>
      <c r="K65" s="226"/>
      <c r="L65" s="54"/>
      <c r="M65" s="54"/>
      <c r="N65" s="54"/>
      <c r="O65" s="54"/>
      <c r="P65" s="54"/>
      <c r="Q65" s="248"/>
      <c r="R65" s="249"/>
      <c r="S65" s="48" t="s">
        <v>28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2"/>
      <c r="B66" s="263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4" t="s">
        <v>26</v>
      </c>
      <c r="T66" s="254"/>
      <c r="U66" s="254"/>
      <c r="V66" s="254"/>
      <c r="W66" s="254"/>
      <c r="X66" s="254"/>
      <c r="Y66" s="255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5" t="s">
        <v>27</v>
      </c>
      <c r="T67" s="225"/>
      <c r="U67" s="225"/>
      <c r="V67" s="225"/>
      <c r="W67" s="225"/>
      <c r="X67" s="225"/>
      <c r="Y67" s="226"/>
      <c r="Z67" s="36"/>
      <c r="AA67" s="36"/>
      <c r="AB67" s="36"/>
      <c r="AC67" s="36"/>
      <c r="AD67" s="36"/>
      <c r="AE67" s="57"/>
    </row>
    <row r="68" spans="1:31" ht="12.75">
      <c r="A68" s="67" t="s">
        <v>21</v>
      </c>
      <c r="B68" s="48"/>
      <c r="C68" s="48"/>
      <c r="D68" s="48"/>
      <c r="E68" s="48"/>
      <c r="F68" s="167"/>
      <c r="G68" s="62" t="s">
        <v>22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29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32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30</v>
      </c>
      <c r="B74" s="48"/>
      <c r="C74" s="48"/>
      <c r="D74" s="48"/>
      <c r="E74" s="48"/>
      <c r="F74" s="167"/>
      <c r="G74" s="62" t="s">
        <v>18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31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u.m.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2" t="s">
        <v>37</v>
      </c>
      <c r="B80" s="243"/>
      <c r="C80" s="243"/>
      <c r="D80" s="243"/>
      <c r="E80" s="243"/>
      <c r="F80" s="243"/>
      <c r="G80" s="244"/>
      <c r="H80" s="71"/>
      <c r="I80" s="242" t="s">
        <v>38</v>
      </c>
      <c r="J80" s="243"/>
      <c r="K80" s="243"/>
      <c r="L80" s="243"/>
      <c r="M80" s="243"/>
      <c r="N80" s="243"/>
      <c r="O80" s="244"/>
      <c r="P80" s="54"/>
      <c r="Q80" s="198"/>
      <c r="R80" s="198"/>
      <c r="S80" s="198"/>
      <c r="T80" s="198"/>
      <c r="U80" s="198"/>
      <c r="V80" s="198"/>
      <c r="W80" s="198"/>
      <c r="X80" s="44"/>
      <c r="Y80" s="198"/>
      <c r="Z80" s="198"/>
      <c r="AA80" s="198"/>
      <c r="AB80" s="198"/>
      <c r="AC80" s="198"/>
      <c r="AD80" s="198"/>
      <c r="AE80" s="198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6"/>
      <c r="F81" s="237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6"/>
      <c r="N81" s="237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u.m.</v>
      </c>
      <c r="C83" s="164" t="str">
        <f>W19</f>
        <v>u.m.</v>
      </c>
      <c r="D83" s="2"/>
      <c r="E83" s="2"/>
      <c r="F83" s="2"/>
      <c r="G83" s="3"/>
      <c r="H83" s="10"/>
      <c r="I83" s="1"/>
      <c r="J83" s="2" t="str">
        <f>W19</f>
        <v>u.m.</v>
      </c>
      <c r="K83" s="2" t="str">
        <f>W19</f>
        <v>u.m.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68"/>
      <c r="C84" s="168"/>
      <c r="D84" s="32" t="e">
        <f>+$V$16*SQRT(C84/B84)</f>
        <v>#DIV/0!</v>
      </c>
      <c r="E84" s="229"/>
      <c r="F84" s="229"/>
      <c r="G84" s="232"/>
      <c r="H84" s="11"/>
      <c r="I84" s="4">
        <v>1</v>
      </c>
      <c r="J84" s="168"/>
      <c r="K84" s="171"/>
      <c r="L84" s="32" t="e">
        <f>+$V$16*SQRT(K84/J84)</f>
        <v>#DIV/0!</v>
      </c>
      <c r="M84" s="229"/>
      <c r="N84" s="229"/>
      <c r="O84" s="232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68"/>
      <c r="C85" s="168"/>
      <c r="D85" s="32" t="e">
        <f>+$V$16*SQRT(C85/B85)</f>
        <v>#DIV/0!</v>
      </c>
      <c r="E85" s="230"/>
      <c r="F85" s="230"/>
      <c r="G85" s="233"/>
      <c r="H85" s="11"/>
      <c r="I85" s="4">
        <v>2</v>
      </c>
      <c r="J85" s="168"/>
      <c r="K85" s="171"/>
      <c r="L85" s="32" t="e">
        <f>+$V$16*SQRT(K85/J85)</f>
        <v>#DIV/0!</v>
      </c>
      <c r="M85" s="230"/>
      <c r="N85" s="230"/>
      <c r="O85" s="233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69"/>
      <c r="C86" s="169"/>
      <c r="D86" s="33" t="e">
        <f>+$V$16*SQRT(C86/B86)</f>
        <v>#DIV/0!</v>
      </c>
      <c r="E86" s="231"/>
      <c r="F86" s="231"/>
      <c r="G86" s="234"/>
      <c r="H86" s="11"/>
      <c r="I86" s="5">
        <v>3</v>
      </c>
      <c r="J86" s="169"/>
      <c r="K86" s="172"/>
      <c r="L86" s="33" t="e">
        <f>+$V$16*SQRT(K86/J86)</f>
        <v>#DIV/0!</v>
      </c>
      <c r="M86" s="231"/>
      <c r="N86" s="231"/>
      <c r="O86" s="234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38" t="s">
        <v>41</v>
      </c>
      <c r="I89" s="239"/>
      <c r="J89" s="239"/>
      <c r="K89" s="239"/>
      <c r="L89" s="250" t="e">
        <f>AVERAGE(D84:D86,L84:L86)</f>
        <v>#DIV/0!</v>
      </c>
      <c r="M89" s="251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5"/>
      <c r="AB89" s="235"/>
      <c r="AC89" s="235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0"/>
      <c r="I90" s="241"/>
      <c r="J90" s="241"/>
      <c r="K90" s="241"/>
      <c r="L90" s="252"/>
      <c r="M90" s="253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4"/>
      <c r="AA90" s="224"/>
      <c r="AB90" s="224"/>
      <c r="AC90" s="224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19"/>
      <c r="Z92" s="219"/>
      <c r="AA92" s="219"/>
      <c r="AB92" s="219"/>
      <c r="AC92" s="220"/>
      <c r="AD92" s="220"/>
      <c r="AE92" s="48"/>
    </row>
    <row r="93" spans="1:31" ht="15">
      <c r="A93" s="126" t="s">
        <v>17</v>
      </c>
      <c r="B93" s="127"/>
      <c r="C93" s="127"/>
      <c r="D93" s="127"/>
      <c r="E93" s="127"/>
      <c r="F93" s="127"/>
      <c r="G93" s="128"/>
      <c r="H93" s="127"/>
      <c r="I93" s="258" t="s">
        <v>36</v>
      </c>
      <c r="J93" s="259"/>
      <c r="K93" s="260"/>
      <c r="L93" s="54"/>
      <c r="M93" s="54"/>
      <c r="N93" s="54"/>
      <c r="O93" s="54"/>
      <c r="P93" s="54"/>
      <c r="Q93" s="246" t="s">
        <v>9</v>
      </c>
      <c r="R93" s="247"/>
      <c r="S93" s="227" t="s">
        <v>54</v>
      </c>
      <c r="T93" s="227"/>
      <c r="U93" s="227"/>
      <c r="V93" s="227"/>
      <c r="W93" s="227"/>
      <c r="X93" s="227"/>
      <c r="Y93" s="228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1"/>
      <c r="J94" s="225"/>
      <c r="K94" s="226"/>
      <c r="L94" s="54"/>
      <c r="M94" s="54"/>
      <c r="N94" s="54"/>
      <c r="O94" s="54"/>
      <c r="P94" s="54"/>
      <c r="Q94" s="248"/>
      <c r="R94" s="249"/>
      <c r="S94" s="48" t="s">
        <v>28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2"/>
      <c r="B95" s="263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4" t="s">
        <v>26</v>
      </c>
      <c r="T95" s="254"/>
      <c r="U95" s="254"/>
      <c r="V95" s="254"/>
      <c r="W95" s="254"/>
      <c r="X95" s="254"/>
      <c r="Y95" s="255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5" t="s">
        <v>27</v>
      </c>
      <c r="T96" s="225"/>
      <c r="U96" s="225"/>
      <c r="V96" s="225"/>
      <c r="W96" s="225"/>
      <c r="X96" s="225"/>
      <c r="Y96" s="226"/>
      <c r="Z96" s="36"/>
      <c r="AA96" s="36"/>
      <c r="AB96" s="36"/>
      <c r="AC96" s="36"/>
      <c r="AD96" s="36"/>
      <c r="AE96" s="57"/>
    </row>
    <row r="97" spans="1:31" ht="12.75">
      <c r="A97" s="67" t="s">
        <v>21</v>
      </c>
      <c r="B97" s="48"/>
      <c r="C97" s="48"/>
      <c r="D97" s="48"/>
      <c r="E97" s="48"/>
      <c r="F97" s="167"/>
      <c r="G97" s="62" t="s">
        <v>22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29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32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30</v>
      </c>
      <c r="B103" s="48"/>
      <c r="C103" s="48"/>
      <c r="D103" s="48"/>
      <c r="E103" s="48"/>
      <c r="F103" s="167"/>
      <c r="G103" s="62" t="s">
        <v>18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31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u.m.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7" t="s">
        <v>2</v>
      </c>
      <c r="T107" s="218"/>
      <c r="U107" s="221"/>
      <c r="V107" s="222"/>
      <c r="W107" s="223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A4E2" sheet="1"/>
  <mergeCells count="93">
    <mergeCell ref="A95:B95"/>
    <mergeCell ref="S95:Y95"/>
    <mergeCell ref="H89:K90"/>
    <mergeCell ref="L89:M90"/>
    <mergeCell ref="Y92:AB92"/>
    <mergeCell ref="AA89:AC89"/>
    <mergeCell ref="N84:N86"/>
    <mergeCell ref="I93:K94"/>
    <mergeCell ref="Q93:R94"/>
    <mergeCell ref="S93:Y93"/>
    <mergeCell ref="O84:O86"/>
    <mergeCell ref="E84:E86"/>
    <mergeCell ref="F84:F86"/>
    <mergeCell ref="G84:G86"/>
    <mergeCell ref="M84:M86"/>
    <mergeCell ref="E81:F81"/>
    <mergeCell ref="M81:N81"/>
    <mergeCell ref="A80:G80"/>
    <mergeCell ref="I80:O80"/>
    <mergeCell ref="Q80:W80"/>
    <mergeCell ref="A66:B66"/>
    <mergeCell ref="S66:Y66"/>
    <mergeCell ref="S67:Y67"/>
    <mergeCell ref="H60:K61"/>
    <mergeCell ref="L60:M61"/>
    <mergeCell ref="I64:K65"/>
    <mergeCell ref="Q64:R65"/>
    <mergeCell ref="A23:G23"/>
    <mergeCell ref="E55:E57"/>
    <mergeCell ref="F55:F57"/>
    <mergeCell ref="G55:G57"/>
    <mergeCell ref="A37:B37"/>
    <mergeCell ref="A51:G51"/>
    <mergeCell ref="E52:F52"/>
    <mergeCell ref="E24:F24"/>
    <mergeCell ref="E27:E29"/>
    <mergeCell ref="AA32:AC32"/>
    <mergeCell ref="Z33:AC33"/>
    <mergeCell ref="M24:N24"/>
    <mergeCell ref="G27:G29"/>
    <mergeCell ref="F27:F29"/>
    <mergeCell ref="I35:K36"/>
    <mergeCell ref="S35:Y35"/>
    <mergeCell ref="H32:K33"/>
    <mergeCell ref="I51:O51"/>
    <mergeCell ref="Q51:W51"/>
    <mergeCell ref="Y51:AE51"/>
    <mergeCell ref="N27:N29"/>
    <mergeCell ref="O27:O29"/>
    <mergeCell ref="M27:M29"/>
    <mergeCell ref="Q35:R36"/>
    <mergeCell ref="L32:M33"/>
    <mergeCell ref="S37:Y37"/>
    <mergeCell ref="S38:Y38"/>
    <mergeCell ref="N55:N57"/>
    <mergeCell ref="O55:O57"/>
    <mergeCell ref="M55:M57"/>
    <mergeCell ref="AA60:AC60"/>
    <mergeCell ref="Z61:AC61"/>
    <mergeCell ref="M52:N52"/>
    <mergeCell ref="S107:T107"/>
    <mergeCell ref="Y63:AB63"/>
    <mergeCell ref="AC63:AD63"/>
    <mergeCell ref="U107:W107"/>
    <mergeCell ref="Z90:AC90"/>
    <mergeCell ref="AC92:AD92"/>
    <mergeCell ref="S96:Y96"/>
    <mergeCell ref="S64:Y64"/>
    <mergeCell ref="Y80:AE80"/>
    <mergeCell ref="Y13:Z13"/>
    <mergeCell ref="AA13:AB13"/>
    <mergeCell ref="AA14:AB14"/>
    <mergeCell ref="Y15:Z15"/>
    <mergeCell ref="AA15:AB15"/>
    <mergeCell ref="Y14:Z14"/>
    <mergeCell ref="S20:U20"/>
    <mergeCell ref="V20:W20"/>
    <mergeCell ref="S18:U18"/>
    <mergeCell ref="AA18:AB18"/>
    <mergeCell ref="I23:O23"/>
    <mergeCell ref="Y20:Z20"/>
    <mergeCell ref="AA20:AB20"/>
    <mergeCell ref="Q23:W23"/>
    <mergeCell ref="A1:AE2"/>
    <mergeCell ref="B7:C7"/>
    <mergeCell ref="W8:AA8"/>
    <mergeCell ref="A16:H16"/>
    <mergeCell ref="A3:AE5"/>
    <mergeCell ref="Y23:AE23"/>
    <mergeCell ref="S16:U16"/>
    <mergeCell ref="Y18:Z18"/>
    <mergeCell ref="Y19:Z19"/>
    <mergeCell ref="AA19:AB19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6.140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76" t="s">
        <v>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25ms'!A7</f>
        <v>DATA :</v>
      </c>
      <c r="D8" s="153">
        <f>'Dp 25ms'!B7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88" t="str">
        <f>'Dp 5ms'!U8</f>
        <v>Laboratorio:</v>
      </c>
      <c r="F13" s="288"/>
      <c r="G13" s="150"/>
      <c r="H13" s="289">
        <f>'Dp 25ms'!W8</f>
        <v>0</v>
      </c>
      <c r="I13" s="290"/>
      <c r="J13" s="290"/>
      <c r="K13" s="290"/>
      <c r="L13" s="290"/>
      <c r="M13" s="291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85" t="s">
        <v>66</v>
      </c>
      <c r="B20" s="286"/>
      <c r="C20" s="286"/>
      <c r="D20" s="286"/>
      <c r="E20" s="286"/>
      <c r="F20" s="286"/>
      <c r="G20" s="286"/>
      <c r="H20" s="287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47</v>
      </c>
      <c r="E22" s="72"/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2" t="s">
        <v>49</v>
      </c>
      <c r="B27" s="283"/>
      <c r="C27" s="283"/>
      <c r="D27" s="283"/>
      <c r="E27" s="283"/>
      <c r="F27" s="283"/>
      <c r="G27" s="284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50</v>
      </c>
      <c r="C29" s="151"/>
      <c r="D29" s="273" t="e">
        <f>AVERAGE('Dp 25ms'!L32:M33,'Dp 25ms'!L60:M61,'Dp 25ms'!L89:M90)</f>
        <v>#DIV/0!</v>
      </c>
      <c r="E29" s="274"/>
      <c r="F29" s="275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51</v>
      </c>
      <c r="C31" s="151"/>
      <c r="D31" s="273" t="e">
        <f>STDEV('Dp 25ms'!D55:D57,'Dp 25ms'!L55:L57,'Dp 25ms'!D84:D86,'Dp 25ms'!L84:L86,'Dp 25ms'!D27:D29,'Dp 25ms'!L27:L29)</f>
        <v>#DIV/0!</v>
      </c>
      <c r="E31" s="274"/>
      <c r="F31" s="275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52</v>
      </c>
      <c r="C33" s="151"/>
      <c r="D33" s="273" t="e">
        <f>(D31/D29)*100</f>
        <v>#DIV/0!</v>
      </c>
      <c r="E33" s="274"/>
      <c r="F33" s="275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53</v>
      </c>
      <c r="H51" s="270">
        <f>'Dp 25ms'!U107</f>
        <v>0</v>
      </c>
      <c r="I51" s="271"/>
      <c r="J51" s="272"/>
      <c r="K51" s="162"/>
      <c r="L51" s="162"/>
      <c r="M51" s="162"/>
    </row>
  </sheetData>
  <sheetProtection password="A4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7">
      <selection activeCell="E12" sqref="E12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5" t="s">
        <v>62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/>
    </row>
    <row r="2" spans="1:31" ht="27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</row>
    <row r="3" spans="1:31" ht="18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</row>
    <row r="4" spans="1:31" s="16" customFormat="1" ht="14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</row>
    <row r="5" spans="1:31" s="16" customFormat="1" ht="14.2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1"/>
      <c r="C7" s="182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3"/>
      <c r="X8" s="184"/>
      <c r="Y8" s="184"/>
      <c r="Z8" s="184"/>
      <c r="AA8" s="185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42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2" t="s">
        <v>14</v>
      </c>
      <c r="Z13" s="202"/>
      <c r="AA13" s="264">
        <f>'Dp 5ms'!$AA$13:$AB$13</f>
        <v>0</v>
      </c>
      <c r="AB13" s="265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43</v>
      </c>
      <c r="V14" s="173"/>
      <c r="W14" s="48"/>
      <c r="X14" s="48"/>
      <c r="Y14" s="203" t="s">
        <v>7</v>
      </c>
      <c r="Z14" s="203"/>
      <c r="AA14" s="264">
        <f>'Dp 5ms'!$AA$13:$AB$13</f>
        <v>0</v>
      </c>
      <c r="AB14" s="265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4" t="s">
        <v>15</v>
      </c>
      <c r="Z15" s="214"/>
      <c r="AA15" s="264">
        <f>'Dp 5ms'!$AA$13:$AB$13</f>
        <v>0</v>
      </c>
      <c r="AB15" s="265"/>
      <c r="AC15" s="54"/>
      <c r="AD15" s="54"/>
      <c r="AE15" s="48"/>
    </row>
    <row r="16" spans="1:31" ht="28.5" customHeight="1" thickBot="1">
      <c r="A16" s="186" t="s">
        <v>66</v>
      </c>
      <c r="B16" s="187"/>
      <c r="C16" s="187"/>
      <c r="D16" s="187"/>
      <c r="E16" s="187"/>
      <c r="F16" s="187"/>
      <c r="G16" s="187"/>
      <c r="H16" s="18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99" t="s">
        <v>48</v>
      </c>
      <c r="T16" s="200"/>
      <c r="U16" s="201"/>
      <c r="V16" s="166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47</v>
      </c>
      <c r="E18" s="72"/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6" t="s">
        <v>58</v>
      </c>
      <c r="T18" s="202"/>
      <c r="U18" s="202"/>
      <c r="V18" s="54"/>
      <c r="W18" s="54"/>
      <c r="X18" s="48"/>
      <c r="Y18" s="202" t="s">
        <v>14</v>
      </c>
      <c r="Z18" s="202"/>
      <c r="AA18" s="266">
        <f>'Dp 5ms'!$AA$18:$AB$18</f>
        <v>0</v>
      </c>
      <c r="AB18" s="267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45</v>
      </c>
      <c r="V19" s="174">
        <f>'Dp 5ms'!$V$19</f>
        <v>0</v>
      </c>
      <c r="W19" s="173" t="s">
        <v>16</v>
      </c>
      <c r="X19" s="48"/>
      <c r="Y19" s="203" t="s">
        <v>7</v>
      </c>
      <c r="Z19" s="203"/>
      <c r="AA19" s="266">
        <f>'Dp 5ms'!$AA$19:$AB$19</f>
        <v>0</v>
      </c>
      <c r="AB19" s="267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6" t="s">
        <v>44</v>
      </c>
      <c r="T20" s="202"/>
      <c r="U20" s="202"/>
      <c r="V20" s="264" t="s">
        <v>46</v>
      </c>
      <c r="W20" s="268"/>
      <c r="X20" s="48"/>
      <c r="Y20" s="214" t="s">
        <v>15</v>
      </c>
      <c r="Z20" s="214"/>
      <c r="AA20" s="269">
        <f>'Dp 5ms'!$AA$20:$AB$20</f>
        <v>0</v>
      </c>
      <c r="AB20" s="267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1" t="s">
        <v>19</v>
      </c>
      <c r="B23" s="212"/>
      <c r="C23" s="212"/>
      <c r="D23" s="212"/>
      <c r="E23" s="212"/>
      <c r="F23" s="212"/>
      <c r="G23" s="213"/>
      <c r="H23" s="27"/>
      <c r="I23" s="211" t="s">
        <v>20</v>
      </c>
      <c r="J23" s="212"/>
      <c r="K23" s="212"/>
      <c r="L23" s="212"/>
      <c r="M23" s="212"/>
      <c r="N23" s="212"/>
      <c r="O23" s="213"/>
      <c r="P23" s="54"/>
      <c r="Q23" s="198"/>
      <c r="R23" s="198"/>
      <c r="S23" s="198"/>
      <c r="T23" s="198"/>
      <c r="U23" s="198"/>
      <c r="V23" s="198"/>
      <c r="W23" s="198"/>
      <c r="X23" s="44"/>
      <c r="Y23" s="198"/>
      <c r="Z23" s="198"/>
      <c r="AA23" s="198"/>
      <c r="AB23" s="198"/>
      <c r="AC23" s="198"/>
      <c r="AD23" s="198"/>
      <c r="AE23" s="198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6"/>
      <c r="F24" s="257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6"/>
      <c r="N24" s="257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u.m.</v>
      </c>
      <c r="C26" s="164" t="str">
        <f>W19</f>
        <v>u.m.</v>
      </c>
      <c r="D26" s="2"/>
      <c r="E26" s="2"/>
      <c r="F26" s="2"/>
      <c r="G26" s="3"/>
      <c r="H26" s="10"/>
      <c r="I26" s="1"/>
      <c r="J26" s="2" t="str">
        <f>W19</f>
        <v>u.m.</v>
      </c>
      <c r="K26" s="2" t="str">
        <f>W19</f>
        <v>u.m.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68"/>
      <c r="C27" s="168"/>
      <c r="D27" s="32" t="e">
        <f>+$V$16*SQRT(C27/B27)</f>
        <v>#DIV/0!</v>
      </c>
      <c r="E27" s="229"/>
      <c r="F27" s="229"/>
      <c r="G27" s="232"/>
      <c r="H27" s="11"/>
      <c r="I27" s="4">
        <v>1</v>
      </c>
      <c r="J27" s="168"/>
      <c r="K27" s="168"/>
      <c r="L27" s="32" t="e">
        <f>+$V$16*SQRT(K27/J27)</f>
        <v>#DIV/0!</v>
      </c>
      <c r="M27" s="229"/>
      <c r="N27" s="229"/>
      <c r="O27" s="232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68"/>
      <c r="C28" s="168"/>
      <c r="D28" s="32" t="e">
        <f>+$V$16*SQRT(C28/B28)</f>
        <v>#DIV/0!</v>
      </c>
      <c r="E28" s="230"/>
      <c r="F28" s="230"/>
      <c r="G28" s="233"/>
      <c r="H28" s="11"/>
      <c r="I28" s="4">
        <v>2</v>
      </c>
      <c r="J28" s="168"/>
      <c r="K28" s="168"/>
      <c r="L28" s="32" t="e">
        <f>+$V$16*SQRT(K28/J28)</f>
        <v>#DIV/0!</v>
      </c>
      <c r="M28" s="230"/>
      <c r="N28" s="230"/>
      <c r="O28" s="233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69"/>
      <c r="C29" s="169"/>
      <c r="D29" s="33" t="e">
        <f>+$V$16*SQRT(C29/B29)</f>
        <v>#DIV/0!</v>
      </c>
      <c r="E29" s="231"/>
      <c r="F29" s="231"/>
      <c r="G29" s="234"/>
      <c r="H29" s="11"/>
      <c r="I29" s="5">
        <v>3</v>
      </c>
      <c r="J29" s="169"/>
      <c r="K29" s="168"/>
      <c r="L29" s="33" t="e">
        <f>+$V$16*SQRT(K29/J29)</f>
        <v>#DIV/0!</v>
      </c>
      <c r="M29" s="231"/>
      <c r="N29" s="231"/>
      <c r="O29" s="234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38" t="s">
        <v>40</v>
      </c>
      <c r="I32" s="239"/>
      <c r="J32" s="239"/>
      <c r="K32" s="239"/>
      <c r="L32" s="250" t="e">
        <f>AVERAGE(D27:D29,L27:L29)</f>
        <v>#DIV/0!</v>
      </c>
      <c r="M32" s="251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5"/>
      <c r="AB32" s="235"/>
      <c r="AC32" s="235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0"/>
      <c r="I33" s="241"/>
      <c r="J33" s="241"/>
      <c r="K33" s="241"/>
      <c r="L33" s="252"/>
      <c r="M33" s="253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4"/>
      <c r="AA33" s="224"/>
      <c r="AB33" s="224"/>
      <c r="AC33" s="224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17</v>
      </c>
      <c r="B35" s="127"/>
      <c r="C35" s="127"/>
      <c r="D35" s="127"/>
      <c r="E35" s="127"/>
      <c r="F35" s="127"/>
      <c r="G35" s="128"/>
      <c r="H35" s="127"/>
      <c r="I35" s="258" t="s">
        <v>25</v>
      </c>
      <c r="J35" s="259"/>
      <c r="K35" s="260"/>
      <c r="L35" s="54"/>
      <c r="M35" s="54"/>
      <c r="N35" s="54"/>
      <c r="O35" s="54"/>
      <c r="P35" s="54"/>
      <c r="Q35" s="246" t="s">
        <v>9</v>
      </c>
      <c r="R35" s="247"/>
      <c r="S35" s="227" t="s">
        <v>54</v>
      </c>
      <c r="T35" s="227"/>
      <c r="U35" s="227"/>
      <c r="V35" s="227"/>
      <c r="W35" s="227"/>
      <c r="X35" s="227"/>
      <c r="Y35" s="228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1"/>
      <c r="J36" s="225"/>
      <c r="K36" s="226"/>
      <c r="L36" s="54"/>
      <c r="M36" s="54"/>
      <c r="N36" s="54"/>
      <c r="O36" s="54"/>
      <c r="P36" s="54"/>
      <c r="Q36" s="248"/>
      <c r="R36" s="249"/>
      <c r="S36" s="48" t="s">
        <v>28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2" t="s">
        <v>23</v>
      </c>
      <c r="B37" s="263"/>
      <c r="C37" s="133"/>
      <c r="D37" s="133"/>
      <c r="E37" s="133"/>
      <c r="F37" s="170"/>
      <c r="G37" s="134" t="s">
        <v>24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4" t="s">
        <v>26</v>
      </c>
      <c r="T37" s="254"/>
      <c r="U37" s="254"/>
      <c r="V37" s="254"/>
      <c r="W37" s="254"/>
      <c r="X37" s="254"/>
      <c r="Y37" s="255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5" t="s">
        <v>27</v>
      </c>
      <c r="T38" s="225"/>
      <c r="U38" s="225"/>
      <c r="V38" s="225"/>
      <c r="W38" s="225"/>
      <c r="X38" s="225"/>
      <c r="Y38" s="226"/>
      <c r="Z38" s="36"/>
      <c r="AA38" s="36"/>
      <c r="AB38" s="36"/>
      <c r="AC38" s="36"/>
      <c r="AD38" s="36"/>
      <c r="AE38" s="57"/>
    </row>
    <row r="39" spans="1:31" ht="12.75">
      <c r="A39" s="67" t="s">
        <v>21</v>
      </c>
      <c r="B39" s="48"/>
      <c r="C39" s="48"/>
      <c r="D39" s="48"/>
      <c r="E39" s="48"/>
      <c r="F39" s="167"/>
      <c r="G39" s="62" t="s">
        <v>22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29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32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30</v>
      </c>
      <c r="B45" s="48"/>
      <c r="C45" s="48"/>
      <c r="D45" s="48"/>
      <c r="E45" s="48"/>
      <c r="F45" s="167"/>
      <c r="G45" s="62" t="s">
        <v>18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31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u.m.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2" t="s">
        <v>33</v>
      </c>
      <c r="B51" s="243"/>
      <c r="C51" s="243"/>
      <c r="D51" s="243"/>
      <c r="E51" s="243"/>
      <c r="F51" s="243"/>
      <c r="G51" s="244"/>
      <c r="H51" s="71"/>
      <c r="I51" s="242" t="s">
        <v>34</v>
      </c>
      <c r="J51" s="243"/>
      <c r="K51" s="243"/>
      <c r="L51" s="243"/>
      <c r="M51" s="243"/>
      <c r="N51" s="243"/>
      <c r="O51" s="244"/>
      <c r="P51" s="54"/>
      <c r="Q51" s="245"/>
      <c r="R51" s="245"/>
      <c r="S51" s="245"/>
      <c r="T51" s="245"/>
      <c r="U51" s="245"/>
      <c r="V51" s="245"/>
      <c r="W51" s="245"/>
      <c r="X51" s="44"/>
      <c r="Y51" s="198"/>
      <c r="Z51" s="198"/>
      <c r="AA51" s="198"/>
      <c r="AB51" s="198"/>
      <c r="AC51" s="198"/>
      <c r="AD51" s="198"/>
      <c r="AE51" s="198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6"/>
      <c r="F52" s="237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6"/>
      <c r="N52" s="237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u.m.</v>
      </c>
      <c r="C54" s="164" t="str">
        <f>W19</f>
        <v>u.m.</v>
      </c>
      <c r="D54" s="2"/>
      <c r="E54" s="2"/>
      <c r="F54" s="2"/>
      <c r="G54" s="3"/>
      <c r="H54" s="10"/>
      <c r="I54" s="1"/>
      <c r="J54" s="2" t="str">
        <f>W19</f>
        <v>u.m.</v>
      </c>
      <c r="K54" s="2" t="str">
        <f>W19</f>
        <v>u.m.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68"/>
      <c r="C55" s="168"/>
      <c r="D55" s="32" t="e">
        <f>+$V$16*SQRT(C55/B55)</f>
        <v>#DIV/0!</v>
      </c>
      <c r="E55" s="229"/>
      <c r="F55" s="229"/>
      <c r="G55" s="232"/>
      <c r="H55" s="11"/>
      <c r="I55" s="4">
        <v>1</v>
      </c>
      <c r="J55" s="168"/>
      <c r="K55" s="171"/>
      <c r="L55" s="32" t="e">
        <f>+$V$16*SQRT(K55/J55)</f>
        <v>#DIV/0!</v>
      </c>
      <c r="M55" s="229"/>
      <c r="N55" s="229"/>
      <c r="O55" s="232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68"/>
      <c r="C56" s="168"/>
      <c r="D56" s="32" t="e">
        <f>+$V$16*SQRT(C56/B56)</f>
        <v>#DIV/0!</v>
      </c>
      <c r="E56" s="230"/>
      <c r="F56" s="230"/>
      <c r="G56" s="233"/>
      <c r="H56" s="11"/>
      <c r="I56" s="4">
        <v>2</v>
      </c>
      <c r="J56" s="168"/>
      <c r="K56" s="171"/>
      <c r="L56" s="32" t="e">
        <f>+$V$16*SQRT(K56/J56)</f>
        <v>#DIV/0!</v>
      </c>
      <c r="M56" s="230"/>
      <c r="N56" s="230"/>
      <c r="O56" s="233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69"/>
      <c r="C57" s="169"/>
      <c r="D57" s="33" t="e">
        <f>+$V$16*SQRT(C57/B57)</f>
        <v>#DIV/0!</v>
      </c>
      <c r="E57" s="231"/>
      <c r="F57" s="231"/>
      <c r="G57" s="234"/>
      <c r="H57" s="11"/>
      <c r="I57" s="5">
        <v>3</v>
      </c>
      <c r="J57" s="169"/>
      <c r="K57" s="172"/>
      <c r="L57" s="33" t="e">
        <f>+$V$16*SQRT(K57/J57)</f>
        <v>#DIV/0!</v>
      </c>
      <c r="M57" s="231"/>
      <c r="N57" s="231"/>
      <c r="O57" s="234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38" t="s">
        <v>39</v>
      </c>
      <c r="I60" s="239"/>
      <c r="J60" s="239"/>
      <c r="K60" s="239"/>
      <c r="L60" s="250" t="e">
        <f>AVERAGE(D55:D57,L55:L57)</f>
        <v>#DIV/0!</v>
      </c>
      <c r="M60" s="251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5"/>
      <c r="AB60" s="235"/>
      <c r="AC60" s="235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0"/>
      <c r="I61" s="241"/>
      <c r="J61" s="241"/>
      <c r="K61" s="241"/>
      <c r="L61" s="252"/>
      <c r="M61" s="253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4"/>
      <c r="AA61" s="224"/>
      <c r="AB61" s="224"/>
      <c r="AC61" s="224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19"/>
      <c r="Z63" s="219"/>
      <c r="AA63" s="219"/>
      <c r="AB63" s="219"/>
      <c r="AC63" s="220"/>
      <c r="AD63" s="220"/>
      <c r="AE63" s="48"/>
    </row>
    <row r="64" spans="1:31" ht="15">
      <c r="A64" s="126" t="s">
        <v>17</v>
      </c>
      <c r="B64" s="127"/>
      <c r="C64" s="127"/>
      <c r="D64" s="127"/>
      <c r="E64" s="127"/>
      <c r="F64" s="127"/>
      <c r="G64" s="128"/>
      <c r="H64" s="127"/>
      <c r="I64" s="258" t="s">
        <v>35</v>
      </c>
      <c r="J64" s="259"/>
      <c r="K64" s="260"/>
      <c r="L64" s="54"/>
      <c r="M64" s="54"/>
      <c r="N64" s="54"/>
      <c r="O64" s="54"/>
      <c r="P64" s="54"/>
      <c r="Q64" s="246" t="s">
        <v>9</v>
      </c>
      <c r="R64" s="247"/>
      <c r="S64" s="227" t="s">
        <v>54</v>
      </c>
      <c r="T64" s="227"/>
      <c r="U64" s="227"/>
      <c r="V64" s="227"/>
      <c r="W64" s="227"/>
      <c r="X64" s="227"/>
      <c r="Y64" s="228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1"/>
      <c r="J65" s="225"/>
      <c r="K65" s="226"/>
      <c r="L65" s="54"/>
      <c r="M65" s="54"/>
      <c r="N65" s="54"/>
      <c r="O65" s="54"/>
      <c r="P65" s="54"/>
      <c r="Q65" s="248"/>
      <c r="R65" s="249"/>
      <c r="S65" s="48" t="s">
        <v>28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2"/>
      <c r="B66" s="263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4" t="s">
        <v>26</v>
      </c>
      <c r="T66" s="254"/>
      <c r="U66" s="254"/>
      <c r="V66" s="254"/>
      <c r="W66" s="254"/>
      <c r="X66" s="254"/>
      <c r="Y66" s="255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5" t="s">
        <v>27</v>
      </c>
      <c r="T67" s="225"/>
      <c r="U67" s="225"/>
      <c r="V67" s="225"/>
      <c r="W67" s="225"/>
      <c r="X67" s="225"/>
      <c r="Y67" s="226"/>
      <c r="Z67" s="36"/>
      <c r="AA67" s="36"/>
      <c r="AB67" s="36"/>
      <c r="AC67" s="36"/>
      <c r="AD67" s="36"/>
      <c r="AE67" s="57"/>
    </row>
    <row r="68" spans="1:31" ht="12.75">
      <c r="A68" s="67" t="s">
        <v>21</v>
      </c>
      <c r="B68" s="48"/>
      <c r="C68" s="48"/>
      <c r="D68" s="48"/>
      <c r="E68" s="48"/>
      <c r="F68" s="167"/>
      <c r="G68" s="62" t="s">
        <v>22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29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32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30</v>
      </c>
      <c r="B74" s="48"/>
      <c r="C74" s="48"/>
      <c r="D74" s="48"/>
      <c r="E74" s="48"/>
      <c r="F74" s="167"/>
      <c r="G74" s="62" t="s">
        <v>18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31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u.m.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2" t="s">
        <v>37</v>
      </c>
      <c r="B80" s="243"/>
      <c r="C80" s="243"/>
      <c r="D80" s="243"/>
      <c r="E80" s="243"/>
      <c r="F80" s="243"/>
      <c r="G80" s="244"/>
      <c r="H80" s="71"/>
      <c r="I80" s="242" t="s">
        <v>38</v>
      </c>
      <c r="J80" s="243"/>
      <c r="K80" s="243"/>
      <c r="L80" s="243"/>
      <c r="M80" s="243"/>
      <c r="N80" s="243"/>
      <c r="O80" s="244"/>
      <c r="P80" s="54"/>
      <c r="Q80" s="198"/>
      <c r="R80" s="198"/>
      <c r="S80" s="198"/>
      <c r="T80" s="198"/>
      <c r="U80" s="198"/>
      <c r="V80" s="198"/>
      <c r="W80" s="198"/>
      <c r="X80" s="44"/>
      <c r="Y80" s="198"/>
      <c r="Z80" s="198"/>
      <c r="AA80" s="198"/>
      <c r="AB80" s="198"/>
      <c r="AC80" s="198"/>
      <c r="AD80" s="198"/>
      <c r="AE80" s="198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6"/>
      <c r="F81" s="237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6"/>
      <c r="N81" s="237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u.m.</v>
      </c>
      <c r="C83" s="164" t="str">
        <f>W19</f>
        <v>u.m.</v>
      </c>
      <c r="D83" s="2"/>
      <c r="E83" s="2"/>
      <c r="F83" s="2"/>
      <c r="G83" s="3"/>
      <c r="H83" s="10"/>
      <c r="I83" s="1"/>
      <c r="J83" s="2" t="str">
        <f>W19</f>
        <v>u.m.</v>
      </c>
      <c r="K83" s="2" t="str">
        <f>W19</f>
        <v>u.m.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68"/>
      <c r="C84" s="168"/>
      <c r="D84" s="32" t="e">
        <f>+$V$16*SQRT(C84/B84)</f>
        <v>#DIV/0!</v>
      </c>
      <c r="E84" s="229"/>
      <c r="F84" s="229"/>
      <c r="G84" s="232"/>
      <c r="H84" s="11"/>
      <c r="I84" s="4">
        <v>1</v>
      </c>
      <c r="J84" s="168"/>
      <c r="K84" s="171"/>
      <c r="L84" s="32" t="e">
        <f>+$V$16*SQRT(K84/J84)</f>
        <v>#DIV/0!</v>
      </c>
      <c r="M84" s="229"/>
      <c r="N84" s="229"/>
      <c r="O84" s="232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68"/>
      <c r="C85" s="168"/>
      <c r="D85" s="32" t="e">
        <f>+$V$16*SQRT(C85/B85)</f>
        <v>#DIV/0!</v>
      </c>
      <c r="E85" s="230"/>
      <c r="F85" s="230"/>
      <c r="G85" s="233"/>
      <c r="H85" s="11"/>
      <c r="I85" s="4">
        <v>2</v>
      </c>
      <c r="J85" s="168"/>
      <c r="K85" s="171"/>
      <c r="L85" s="32" t="e">
        <f>+$V$16*SQRT(K85/J85)</f>
        <v>#DIV/0!</v>
      </c>
      <c r="M85" s="230"/>
      <c r="N85" s="230"/>
      <c r="O85" s="233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69"/>
      <c r="C86" s="169"/>
      <c r="D86" s="33" t="e">
        <f>+$V$16*SQRT(C86/B86)</f>
        <v>#DIV/0!</v>
      </c>
      <c r="E86" s="231"/>
      <c r="F86" s="231"/>
      <c r="G86" s="234"/>
      <c r="H86" s="11"/>
      <c r="I86" s="5">
        <v>3</v>
      </c>
      <c r="J86" s="169"/>
      <c r="K86" s="172"/>
      <c r="L86" s="33" t="e">
        <f>+$V$16*SQRT(K86/J86)</f>
        <v>#DIV/0!</v>
      </c>
      <c r="M86" s="231"/>
      <c r="N86" s="231"/>
      <c r="O86" s="234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38" t="s">
        <v>41</v>
      </c>
      <c r="I89" s="239"/>
      <c r="J89" s="239"/>
      <c r="K89" s="239"/>
      <c r="L89" s="250" t="e">
        <f>AVERAGE(D84:D86,L84:L86)</f>
        <v>#DIV/0!</v>
      </c>
      <c r="M89" s="251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5"/>
      <c r="AB89" s="235"/>
      <c r="AC89" s="235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0"/>
      <c r="I90" s="241"/>
      <c r="J90" s="241"/>
      <c r="K90" s="241"/>
      <c r="L90" s="252"/>
      <c r="M90" s="253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4"/>
      <c r="AA90" s="224"/>
      <c r="AB90" s="224"/>
      <c r="AC90" s="224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19"/>
      <c r="Z92" s="219"/>
      <c r="AA92" s="219"/>
      <c r="AB92" s="219"/>
      <c r="AC92" s="220"/>
      <c r="AD92" s="220"/>
      <c r="AE92" s="48"/>
    </row>
    <row r="93" spans="1:31" ht="15">
      <c r="A93" s="126" t="s">
        <v>17</v>
      </c>
      <c r="B93" s="127"/>
      <c r="C93" s="127"/>
      <c r="D93" s="127"/>
      <c r="E93" s="127"/>
      <c r="F93" s="127"/>
      <c r="G93" s="128"/>
      <c r="H93" s="127"/>
      <c r="I93" s="258" t="s">
        <v>36</v>
      </c>
      <c r="J93" s="259"/>
      <c r="K93" s="260"/>
      <c r="L93" s="54"/>
      <c r="M93" s="54"/>
      <c r="N93" s="54"/>
      <c r="O93" s="54"/>
      <c r="P93" s="54"/>
      <c r="Q93" s="246" t="s">
        <v>9</v>
      </c>
      <c r="R93" s="247"/>
      <c r="S93" s="227" t="s">
        <v>54</v>
      </c>
      <c r="T93" s="227"/>
      <c r="U93" s="227"/>
      <c r="V93" s="227"/>
      <c r="W93" s="227"/>
      <c r="X93" s="227"/>
      <c r="Y93" s="228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1"/>
      <c r="J94" s="225"/>
      <c r="K94" s="226"/>
      <c r="L94" s="54"/>
      <c r="M94" s="54"/>
      <c r="N94" s="54"/>
      <c r="O94" s="54"/>
      <c r="P94" s="54"/>
      <c r="Q94" s="248"/>
      <c r="R94" s="249"/>
      <c r="S94" s="48" t="s">
        <v>28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2"/>
      <c r="B95" s="263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4" t="s">
        <v>26</v>
      </c>
      <c r="T95" s="254"/>
      <c r="U95" s="254"/>
      <c r="V95" s="254"/>
      <c r="W95" s="254"/>
      <c r="X95" s="254"/>
      <c r="Y95" s="255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5" t="s">
        <v>27</v>
      </c>
      <c r="T96" s="225"/>
      <c r="U96" s="225"/>
      <c r="V96" s="225"/>
      <c r="W96" s="225"/>
      <c r="X96" s="225"/>
      <c r="Y96" s="226"/>
      <c r="Z96" s="36"/>
      <c r="AA96" s="36"/>
      <c r="AB96" s="36"/>
      <c r="AC96" s="36"/>
      <c r="AD96" s="36"/>
      <c r="AE96" s="57"/>
    </row>
    <row r="97" spans="1:31" ht="12.75">
      <c r="A97" s="67" t="s">
        <v>21</v>
      </c>
      <c r="B97" s="48"/>
      <c r="C97" s="48"/>
      <c r="D97" s="48"/>
      <c r="E97" s="48"/>
      <c r="F97" s="167"/>
      <c r="G97" s="62" t="s">
        <v>22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29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32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30</v>
      </c>
      <c r="B103" s="48"/>
      <c r="C103" s="48"/>
      <c r="D103" s="48"/>
      <c r="E103" s="48"/>
      <c r="F103" s="167"/>
      <c r="G103" s="62" t="s">
        <v>18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31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u.m.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7" t="s">
        <v>2</v>
      </c>
      <c r="T107" s="218"/>
      <c r="U107" s="221"/>
      <c r="V107" s="222"/>
      <c r="W107" s="223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A4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V14" sqref="V14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5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/>
    </row>
    <row r="2" spans="1:31" ht="27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</row>
    <row r="3" spans="1:31" ht="18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</row>
    <row r="4" spans="1:31" s="16" customFormat="1" ht="14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</row>
    <row r="5" spans="1:31" s="16" customFormat="1" ht="14.2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1"/>
      <c r="C7" s="182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3"/>
      <c r="X8" s="184"/>
      <c r="Y8" s="184"/>
      <c r="Z8" s="184"/>
      <c r="AA8" s="185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42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2" t="s">
        <v>14</v>
      </c>
      <c r="Z13" s="202"/>
      <c r="AA13" s="264">
        <f>'Dp 5ms'!$AA$13:$AB$13</f>
        <v>0</v>
      </c>
      <c r="AB13" s="265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43</v>
      </c>
      <c r="V14" s="173">
        <f>'Dp 5ms'!$V$14</f>
        <v>0</v>
      </c>
      <c r="W14" s="48"/>
      <c r="X14" s="48"/>
      <c r="Y14" s="203" t="s">
        <v>7</v>
      </c>
      <c r="Z14" s="203"/>
      <c r="AA14" s="264">
        <f>'Dp 5ms'!$AA$13:$AB$13</f>
        <v>0</v>
      </c>
      <c r="AB14" s="265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4" t="s">
        <v>15</v>
      </c>
      <c r="Z15" s="214"/>
      <c r="AA15" s="264">
        <f>'Dp 5ms'!$AA$13:$AB$13</f>
        <v>0</v>
      </c>
      <c r="AB15" s="265"/>
      <c r="AC15" s="54"/>
      <c r="AD15" s="54"/>
      <c r="AE15" s="48"/>
    </row>
    <row r="16" spans="1:31" ht="28.5" customHeight="1" thickBot="1">
      <c r="A16" s="186" t="s">
        <v>66</v>
      </c>
      <c r="B16" s="187"/>
      <c r="C16" s="187"/>
      <c r="D16" s="187"/>
      <c r="E16" s="187"/>
      <c r="F16" s="187"/>
      <c r="G16" s="187"/>
      <c r="H16" s="18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99" t="s">
        <v>48</v>
      </c>
      <c r="T16" s="200"/>
      <c r="U16" s="201"/>
      <c r="V16" s="166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47</v>
      </c>
      <c r="E18" s="72"/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6" t="s">
        <v>58</v>
      </c>
      <c r="T18" s="202"/>
      <c r="U18" s="202"/>
      <c r="V18" s="54"/>
      <c r="W18" s="54"/>
      <c r="X18" s="48"/>
      <c r="Y18" s="202" t="s">
        <v>14</v>
      </c>
      <c r="Z18" s="202"/>
      <c r="AA18" s="266">
        <f>'Dp 5ms'!$AA$18:$AB$18</f>
        <v>0</v>
      </c>
      <c r="AB18" s="267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45</v>
      </c>
      <c r="V19" s="174">
        <f>'Dp 5ms'!$V$19</f>
        <v>0</v>
      </c>
      <c r="W19" s="173" t="s">
        <v>16</v>
      </c>
      <c r="X19" s="48"/>
      <c r="Y19" s="203" t="s">
        <v>7</v>
      </c>
      <c r="Z19" s="203"/>
      <c r="AA19" s="266">
        <f>'Dp 5ms'!$AA$19:$AB$19</f>
        <v>0</v>
      </c>
      <c r="AB19" s="267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6" t="s">
        <v>44</v>
      </c>
      <c r="T20" s="202"/>
      <c r="U20" s="202"/>
      <c r="V20" s="264" t="s">
        <v>46</v>
      </c>
      <c r="W20" s="268"/>
      <c r="X20" s="48"/>
      <c r="Y20" s="214" t="s">
        <v>15</v>
      </c>
      <c r="Z20" s="214"/>
      <c r="AA20" s="269">
        <f>'Dp 5ms'!$AA$20:$AB$20</f>
        <v>0</v>
      </c>
      <c r="AB20" s="267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1" t="s">
        <v>19</v>
      </c>
      <c r="B23" s="212"/>
      <c r="C23" s="212"/>
      <c r="D23" s="212"/>
      <c r="E23" s="212"/>
      <c r="F23" s="212"/>
      <c r="G23" s="213"/>
      <c r="H23" s="27"/>
      <c r="I23" s="211" t="s">
        <v>20</v>
      </c>
      <c r="J23" s="212"/>
      <c r="K23" s="212"/>
      <c r="L23" s="212"/>
      <c r="M23" s="212"/>
      <c r="N23" s="212"/>
      <c r="O23" s="213"/>
      <c r="P23" s="54"/>
      <c r="Q23" s="198"/>
      <c r="R23" s="198"/>
      <c r="S23" s="198"/>
      <c r="T23" s="198"/>
      <c r="U23" s="198"/>
      <c r="V23" s="198"/>
      <c r="W23" s="198"/>
      <c r="X23" s="44"/>
      <c r="Y23" s="198"/>
      <c r="Z23" s="198"/>
      <c r="AA23" s="198"/>
      <c r="AB23" s="198"/>
      <c r="AC23" s="198"/>
      <c r="AD23" s="198"/>
      <c r="AE23" s="198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6"/>
      <c r="F24" s="257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6"/>
      <c r="N24" s="257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u.m.</v>
      </c>
      <c r="C26" s="164" t="str">
        <f>W19</f>
        <v>u.m.</v>
      </c>
      <c r="D26" s="2"/>
      <c r="E26" s="2"/>
      <c r="F26" s="2"/>
      <c r="G26" s="3"/>
      <c r="H26" s="10"/>
      <c r="I26" s="1"/>
      <c r="J26" s="2" t="str">
        <f>W19</f>
        <v>u.m.</v>
      </c>
      <c r="K26" s="2" t="str">
        <f>W19</f>
        <v>u.m.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68"/>
      <c r="C27" s="168"/>
      <c r="D27" s="32" t="e">
        <f>+$V$16*SQRT(C27/B27)</f>
        <v>#DIV/0!</v>
      </c>
      <c r="E27" s="229"/>
      <c r="F27" s="229"/>
      <c r="G27" s="232"/>
      <c r="H27" s="11"/>
      <c r="I27" s="4">
        <v>1</v>
      </c>
      <c r="J27" s="168"/>
      <c r="K27" s="168"/>
      <c r="L27" s="32" t="e">
        <f>+$V$16*SQRT(K27/J27)</f>
        <v>#DIV/0!</v>
      </c>
      <c r="M27" s="229"/>
      <c r="N27" s="229"/>
      <c r="O27" s="232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68"/>
      <c r="C28" s="168"/>
      <c r="D28" s="32" t="e">
        <f>+$V$16*SQRT(C28/B28)</f>
        <v>#DIV/0!</v>
      </c>
      <c r="E28" s="230"/>
      <c r="F28" s="230"/>
      <c r="G28" s="233"/>
      <c r="H28" s="11"/>
      <c r="I28" s="4">
        <v>2</v>
      </c>
      <c r="J28" s="168"/>
      <c r="K28" s="168"/>
      <c r="L28" s="32" t="e">
        <f>+$V$16*SQRT(K28/J28)</f>
        <v>#DIV/0!</v>
      </c>
      <c r="M28" s="230"/>
      <c r="N28" s="230"/>
      <c r="O28" s="233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69"/>
      <c r="C29" s="169"/>
      <c r="D29" s="33" t="e">
        <f>+$V$16*SQRT(C29/B29)</f>
        <v>#DIV/0!</v>
      </c>
      <c r="E29" s="231"/>
      <c r="F29" s="231"/>
      <c r="G29" s="234"/>
      <c r="H29" s="11"/>
      <c r="I29" s="5">
        <v>3</v>
      </c>
      <c r="J29" s="169"/>
      <c r="K29" s="168"/>
      <c r="L29" s="33" t="e">
        <f>+$V$16*SQRT(K29/J29)</f>
        <v>#DIV/0!</v>
      </c>
      <c r="M29" s="231"/>
      <c r="N29" s="231"/>
      <c r="O29" s="234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38" t="s">
        <v>40</v>
      </c>
      <c r="I32" s="239"/>
      <c r="J32" s="239"/>
      <c r="K32" s="239"/>
      <c r="L32" s="250" t="e">
        <f>AVERAGE(D27:D29,L27:L29)</f>
        <v>#DIV/0!</v>
      </c>
      <c r="M32" s="251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5"/>
      <c r="AB32" s="235"/>
      <c r="AC32" s="235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0"/>
      <c r="I33" s="241"/>
      <c r="J33" s="241"/>
      <c r="K33" s="241"/>
      <c r="L33" s="252"/>
      <c r="M33" s="253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4"/>
      <c r="AA33" s="224"/>
      <c r="AB33" s="224"/>
      <c r="AC33" s="224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17</v>
      </c>
      <c r="B35" s="127"/>
      <c r="C35" s="127"/>
      <c r="D35" s="127"/>
      <c r="E35" s="127"/>
      <c r="F35" s="127"/>
      <c r="G35" s="128"/>
      <c r="H35" s="127"/>
      <c r="I35" s="258" t="s">
        <v>25</v>
      </c>
      <c r="J35" s="259"/>
      <c r="K35" s="260"/>
      <c r="L35" s="54"/>
      <c r="M35" s="54"/>
      <c r="N35" s="54"/>
      <c r="O35" s="54"/>
      <c r="P35" s="54"/>
      <c r="Q35" s="246" t="s">
        <v>9</v>
      </c>
      <c r="R35" s="247"/>
      <c r="S35" s="227" t="s">
        <v>54</v>
      </c>
      <c r="T35" s="227"/>
      <c r="U35" s="227"/>
      <c r="V35" s="227"/>
      <c r="W35" s="227"/>
      <c r="X35" s="227"/>
      <c r="Y35" s="228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1"/>
      <c r="J36" s="225"/>
      <c r="K36" s="226"/>
      <c r="L36" s="54"/>
      <c r="M36" s="54"/>
      <c r="N36" s="54"/>
      <c r="O36" s="54"/>
      <c r="P36" s="54"/>
      <c r="Q36" s="248"/>
      <c r="R36" s="249"/>
      <c r="S36" s="48" t="s">
        <v>28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2" t="s">
        <v>23</v>
      </c>
      <c r="B37" s="263"/>
      <c r="C37" s="133"/>
      <c r="D37" s="133"/>
      <c r="E37" s="133"/>
      <c r="F37" s="170"/>
      <c r="G37" s="134" t="s">
        <v>24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4" t="s">
        <v>26</v>
      </c>
      <c r="T37" s="254"/>
      <c r="U37" s="254"/>
      <c r="V37" s="254"/>
      <c r="W37" s="254"/>
      <c r="X37" s="254"/>
      <c r="Y37" s="255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5" t="s">
        <v>27</v>
      </c>
      <c r="T38" s="225"/>
      <c r="U38" s="225"/>
      <c r="V38" s="225"/>
      <c r="W38" s="225"/>
      <c r="X38" s="225"/>
      <c r="Y38" s="226"/>
      <c r="Z38" s="36"/>
      <c r="AA38" s="36"/>
      <c r="AB38" s="36"/>
      <c r="AC38" s="36"/>
      <c r="AD38" s="36"/>
      <c r="AE38" s="57"/>
    </row>
    <row r="39" spans="1:31" ht="12.75">
      <c r="A39" s="67" t="s">
        <v>21</v>
      </c>
      <c r="B39" s="48"/>
      <c r="C39" s="48"/>
      <c r="D39" s="48"/>
      <c r="E39" s="48"/>
      <c r="F39" s="167"/>
      <c r="G39" s="62" t="s">
        <v>22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29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32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30</v>
      </c>
      <c r="B45" s="48"/>
      <c r="C45" s="48"/>
      <c r="D45" s="48"/>
      <c r="E45" s="48"/>
      <c r="F45" s="167"/>
      <c r="G45" s="62" t="s">
        <v>18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31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u.m.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2" t="s">
        <v>33</v>
      </c>
      <c r="B51" s="243"/>
      <c r="C51" s="243"/>
      <c r="D51" s="243"/>
      <c r="E51" s="243"/>
      <c r="F51" s="243"/>
      <c r="G51" s="244"/>
      <c r="H51" s="71"/>
      <c r="I51" s="242" t="s">
        <v>34</v>
      </c>
      <c r="J51" s="243"/>
      <c r="K51" s="243"/>
      <c r="L51" s="243"/>
      <c r="M51" s="243"/>
      <c r="N51" s="243"/>
      <c r="O51" s="244"/>
      <c r="P51" s="54"/>
      <c r="Q51" s="245"/>
      <c r="R51" s="245"/>
      <c r="S51" s="245"/>
      <c r="T51" s="245"/>
      <c r="U51" s="245"/>
      <c r="V51" s="245"/>
      <c r="W51" s="245"/>
      <c r="X51" s="44"/>
      <c r="Y51" s="198"/>
      <c r="Z51" s="198"/>
      <c r="AA51" s="198"/>
      <c r="AB51" s="198"/>
      <c r="AC51" s="198"/>
      <c r="AD51" s="198"/>
      <c r="AE51" s="198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6"/>
      <c r="F52" s="237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6"/>
      <c r="N52" s="237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u.m.</v>
      </c>
      <c r="C54" s="164" t="str">
        <f>W19</f>
        <v>u.m.</v>
      </c>
      <c r="D54" s="2"/>
      <c r="E54" s="2"/>
      <c r="F54" s="2"/>
      <c r="G54" s="3"/>
      <c r="H54" s="10"/>
      <c r="I54" s="1"/>
      <c r="J54" s="2" t="str">
        <f>W19</f>
        <v>u.m.</v>
      </c>
      <c r="K54" s="2" t="str">
        <f>W19</f>
        <v>u.m.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68"/>
      <c r="C55" s="168"/>
      <c r="D55" s="32" t="e">
        <f>+$V$16*SQRT(C55/B55)</f>
        <v>#DIV/0!</v>
      </c>
      <c r="E55" s="229"/>
      <c r="F55" s="229"/>
      <c r="G55" s="232"/>
      <c r="H55" s="11"/>
      <c r="I55" s="4">
        <v>1</v>
      </c>
      <c r="J55" s="168"/>
      <c r="K55" s="171"/>
      <c r="L55" s="32" t="e">
        <f>+$V$16*SQRT(K55/J55)</f>
        <v>#DIV/0!</v>
      </c>
      <c r="M55" s="229"/>
      <c r="N55" s="229"/>
      <c r="O55" s="232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68"/>
      <c r="C56" s="168"/>
      <c r="D56" s="32" t="e">
        <f>+$V$16*SQRT(C56/B56)</f>
        <v>#DIV/0!</v>
      </c>
      <c r="E56" s="230"/>
      <c r="F56" s="230"/>
      <c r="G56" s="233"/>
      <c r="H56" s="11"/>
      <c r="I56" s="4">
        <v>2</v>
      </c>
      <c r="J56" s="168"/>
      <c r="K56" s="171"/>
      <c r="L56" s="32" t="e">
        <f>+$V$16*SQRT(K56/J56)</f>
        <v>#DIV/0!</v>
      </c>
      <c r="M56" s="230"/>
      <c r="N56" s="230"/>
      <c r="O56" s="233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69"/>
      <c r="C57" s="169"/>
      <c r="D57" s="33" t="e">
        <f>+$V$16*SQRT(C57/B57)</f>
        <v>#DIV/0!</v>
      </c>
      <c r="E57" s="231"/>
      <c r="F57" s="231"/>
      <c r="G57" s="234"/>
      <c r="H57" s="11"/>
      <c r="I57" s="5">
        <v>3</v>
      </c>
      <c r="J57" s="169"/>
      <c r="K57" s="172"/>
      <c r="L57" s="33" t="e">
        <f>+$V$16*SQRT(K57/J57)</f>
        <v>#DIV/0!</v>
      </c>
      <c r="M57" s="231"/>
      <c r="N57" s="231"/>
      <c r="O57" s="234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38" t="s">
        <v>39</v>
      </c>
      <c r="I60" s="239"/>
      <c r="J60" s="239"/>
      <c r="K60" s="239"/>
      <c r="L60" s="250" t="e">
        <f>AVERAGE(D55:D57,L55:L57)</f>
        <v>#DIV/0!</v>
      </c>
      <c r="M60" s="251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5"/>
      <c r="AB60" s="235"/>
      <c r="AC60" s="235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0"/>
      <c r="I61" s="241"/>
      <c r="J61" s="241"/>
      <c r="K61" s="241"/>
      <c r="L61" s="252"/>
      <c r="M61" s="253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4"/>
      <c r="AA61" s="224"/>
      <c r="AB61" s="224"/>
      <c r="AC61" s="224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19"/>
      <c r="Z63" s="219"/>
      <c r="AA63" s="219"/>
      <c r="AB63" s="219"/>
      <c r="AC63" s="220"/>
      <c r="AD63" s="220"/>
      <c r="AE63" s="48"/>
    </row>
    <row r="64" spans="1:31" ht="15">
      <c r="A64" s="126" t="s">
        <v>17</v>
      </c>
      <c r="B64" s="127"/>
      <c r="C64" s="127"/>
      <c r="D64" s="127"/>
      <c r="E64" s="127"/>
      <c r="F64" s="127"/>
      <c r="G64" s="128"/>
      <c r="H64" s="127"/>
      <c r="I64" s="258" t="s">
        <v>35</v>
      </c>
      <c r="J64" s="259"/>
      <c r="K64" s="260"/>
      <c r="L64" s="54"/>
      <c r="M64" s="54"/>
      <c r="N64" s="54"/>
      <c r="O64" s="54"/>
      <c r="P64" s="54"/>
      <c r="Q64" s="246" t="s">
        <v>9</v>
      </c>
      <c r="R64" s="247"/>
      <c r="S64" s="227" t="s">
        <v>54</v>
      </c>
      <c r="T64" s="227"/>
      <c r="U64" s="227"/>
      <c r="V64" s="227"/>
      <c r="W64" s="227"/>
      <c r="X64" s="227"/>
      <c r="Y64" s="228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1"/>
      <c r="J65" s="225"/>
      <c r="K65" s="226"/>
      <c r="L65" s="54"/>
      <c r="M65" s="54"/>
      <c r="N65" s="54"/>
      <c r="O65" s="54"/>
      <c r="P65" s="54"/>
      <c r="Q65" s="248"/>
      <c r="R65" s="249"/>
      <c r="S65" s="48" t="s">
        <v>28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2"/>
      <c r="B66" s="263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4" t="s">
        <v>26</v>
      </c>
      <c r="T66" s="254"/>
      <c r="U66" s="254"/>
      <c r="V66" s="254"/>
      <c r="W66" s="254"/>
      <c r="X66" s="254"/>
      <c r="Y66" s="255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5" t="s">
        <v>27</v>
      </c>
      <c r="T67" s="225"/>
      <c r="U67" s="225"/>
      <c r="V67" s="225"/>
      <c r="W67" s="225"/>
      <c r="X67" s="225"/>
      <c r="Y67" s="226"/>
      <c r="Z67" s="36"/>
      <c r="AA67" s="36"/>
      <c r="AB67" s="36"/>
      <c r="AC67" s="36"/>
      <c r="AD67" s="36"/>
      <c r="AE67" s="57"/>
    </row>
    <row r="68" spans="1:31" ht="12.75">
      <c r="A68" s="67" t="s">
        <v>21</v>
      </c>
      <c r="B68" s="48"/>
      <c r="C68" s="48"/>
      <c r="D68" s="48"/>
      <c r="E68" s="48"/>
      <c r="F68" s="167"/>
      <c r="G68" s="62" t="s">
        <v>22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29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32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30</v>
      </c>
      <c r="B74" s="48"/>
      <c r="C74" s="48"/>
      <c r="D74" s="48"/>
      <c r="E74" s="48"/>
      <c r="F74" s="167"/>
      <c r="G74" s="62" t="s">
        <v>18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31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u.m.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2" t="s">
        <v>37</v>
      </c>
      <c r="B80" s="243"/>
      <c r="C80" s="243"/>
      <c r="D80" s="243"/>
      <c r="E80" s="243"/>
      <c r="F80" s="243"/>
      <c r="G80" s="244"/>
      <c r="H80" s="71"/>
      <c r="I80" s="242" t="s">
        <v>38</v>
      </c>
      <c r="J80" s="243"/>
      <c r="K80" s="243"/>
      <c r="L80" s="243"/>
      <c r="M80" s="243"/>
      <c r="N80" s="243"/>
      <c r="O80" s="244"/>
      <c r="P80" s="54"/>
      <c r="Q80" s="198"/>
      <c r="R80" s="198"/>
      <c r="S80" s="198"/>
      <c r="T80" s="198"/>
      <c r="U80" s="198"/>
      <c r="V80" s="198"/>
      <c r="W80" s="198"/>
      <c r="X80" s="44"/>
      <c r="Y80" s="198"/>
      <c r="Z80" s="198"/>
      <c r="AA80" s="198"/>
      <c r="AB80" s="198"/>
      <c r="AC80" s="198"/>
      <c r="AD80" s="198"/>
      <c r="AE80" s="198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6"/>
      <c r="F81" s="237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6"/>
      <c r="N81" s="237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u.m.</v>
      </c>
      <c r="C83" s="164" t="str">
        <f>W19</f>
        <v>u.m.</v>
      </c>
      <c r="D83" s="2"/>
      <c r="E83" s="2"/>
      <c r="F83" s="2"/>
      <c r="G83" s="3"/>
      <c r="H83" s="10"/>
      <c r="I83" s="1"/>
      <c r="J83" s="2" t="str">
        <f>W19</f>
        <v>u.m.</v>
      </c>
      <c r="K83" s="2" t="str">
        <f>W19</f>
        <v>u.m.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68"/>
      <c r="C84" s="168"/>
      <c r="D84" s="32" t="e">
        <f>+$V$16*SQRT(C84/B84)</f>
        <v>#DIV/0!</v>
      </c>
      <c r="E84" s="229"/>
      <c r="F84" s="229"/>
      <c r="G84" s="232"/>
      <c r="H84" s="11"/>
      <c r="I84" s="4">
        <v>1</v>
      </c>
      <c r="J84" s="168"/>
      <c r="K84" s="171"/>
      <c r="L84" s="32" t="e">
        <f>+$V$16*SQRT(K84/J84)</f>
        <v>#DIV/0!</v>
      </c>
      <c r="M84" s="229"/>
      <c r="N84" s="229"/>
      <c r="O84" s="232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68"/>
      <c r="C85" s="168"/>
      <c r="D85" s="32" t="e">
        <f>+$V$16*SQRT(C85/B85)</f>
        <v>#DIV/0!</v>
      </c>
      <c r="E85" s="230"/>
      <c r="F85" s="230"/>
      <c r="G85" s="233"/>
      <c r="H85" s="11"/>
      <c r="I85" s="4">
        <v>2</v>
      </c>
      <c r="J85" s="168"/>
      <c r="K85" s="171"/>
      <c r="L85" s="32" t="e">
        <f>+$V$16*SQRT(K85/J85)</f>
        <v>#DIV/0!</v>
      </c>
      <c r="M85" s="230"/>
      <c r="N85" s="230"/>
      <c r="O85" s="233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69"/>
      <c r="C86" s="169"/>
      <c r="D86" s="33" t="e">
        <f>+$V$16*SQRT(C86/B86)</f>
        <v>#DIV/0!</v>
      </c>
      <c r="E86" s="231"/>
      <c r="F86" s="231"/>
      <c r="G86" s="234"/>
      <c r="H86" s="11"/>
      <c r="I86" s="5">
        <v>3</v>
      </c>
      <c r="J86" s="169"/>
      <c r="K86" s="172"/>
      <c r="L86" s="33" t="e">
        <f>+$V$16*SQRT(K86/J86)</f>
        <v>#DIV/0!</v>
      </c>
      <c r="M86" s="231"/>
      <c r="N86" s="231"/>
      <c r="O86" s="234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38" t="s">
        <v>41</v>
      </c>
      <c r="I89" s="239"/>
      <c r="J89" s="239"/>
      <c r="K89" s="239"/>
      <c r="L89" s="250" t="e">
        <f>AVERAGE(D84:D86,L84:L86)</f>
        <v>#DIV/0!</v>
      </c>
      <c r="M89" s="251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5"/>
      <c r="AB89" s="235"/>
      <c r="AC89" s="235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0"/>
      <c r="I90" s="241"/>
      <c r="J90" s="241"/>
      <c r="K90" s="241"/>
      <c r="L90" s="252"/>
      <c r="M90" s="253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4"/>
      <c r="AA90" s="224"/>
      <c r="AB90" s="224"/>
      <c r="AC90" s="224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19"/>
      <c r="Z92" s="219"/>
      <c r="AA92" s="219"/>
      <c r="AB92" s="219"/>
      <c r="AC92" s="220"/>
      <c r="AD92" s="220"/>
      <c r="AE92" s="48"/>
    </row>
    <row r="93" spans="1:31" ht="15">
      <c r="A93" s="126" t="s">
        <v>17</v>
      </c>
      <c r="B93" s="127"/>
      <c r="C93" s="127"/>
      <c r="D93" s="127"/>
      <c r="E93" s="127"/>
      <c r="F93" s="127"/>
      <c r="G93" s="128"/>
      <c r="H93" s="127"/>
      <c r="I93" s="258" t="s">
        <v>36</v>
      </c>
      <c r="J93" s="259"/>
      <c r="K93" s="260"/>
      <c r="L93" s="54"/>
      <c r="M93" s="54"/>
      <c r="N93" s="54"/>
      <c r="O93" s="54"/>
      <c r="P93" s="54"/>
      <c r="Q93" s="246" t="s">
        <v>9</v>
      </c>
      <c r="R93" s="247"/>
      <c r="S93" s="227" t="s">
        <v>54</v>
      </c>
      <c r="T93" s="227"/>
      <c r="U93" s="227"/>
      <c r="V93" s="227"/>
      <c r="W93" s="227"/>
      <c r="X93" s="227"/>
      <c r="Y93" s="228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1"/>
      <c r="J94" s="225"/>
      <c r="K94" s="226"/>
      <c r="L94" s="54"/>
      <c r="M94" s="54"/>
      <c r="N94" s="54"/>
      <c r="O94" s="54"/>
      <c r="P94" s="54"/>
      <c r="Q94" s="248"/>
      <c r="R94" s="249"/>
      <c r="S94" s="48" t="s">
        <v>28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2"/>
      <c r="B95" s="263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4" t="s">
        <v>26</v>
      </c>
      <c r="T95" s="254"/>
      <c r="U95" s="254"/>
      <c r="V95" s="254"/>
      <c r="W95" s="254"/>
      <c r="X95" s="254"/>
      <c r="Y95" s="255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5" t="s">
        <v>27</v>
      </c>
      <c r="T96" s="225"/>
      <c r="U96" s="225"/>
      <c r="V96" s="225"/>
      <c r="W96" s="225"/>
      <c r="X96" s="225"/>
      <c r="Y96" s="226"/>
      <c r="Z96" s="36"/>
      <c r="AA96" s="36"/>
      <c r="AB96" s="36"/>
      <c r="AC96" s="36"/>
      <c r="AD96" s="36"/>
      <c r="AE96" s="57"/>
    </row>
    <row r="97" spans="1:31" ht="12.75">
      <c r="A97" s="67" t="s">
        <v>21</v>
      </c>
      <c r="B97" s="48"/>
      <c r="C97" s="48"/>
      <c r="D97" s="48"/>
      <c r="E97" s="48"/>
      <c r="F97" s="167"/>
      <c r="G97" s="62" t="s">
        <v>22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29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32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30</v>
      </c>
      <c r="B103" s="48"/>
      <c r="C103" s="48"/>
      <c r="D103" s="48"/>
      <c r="E103" s="48"/>
      <c r="F103" s="167"/>
      <c r="G103" s="62" t="s">
        <v>18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31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u.m.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7" t="s">
        <v>2</v>
      </c>
      <c r="T107" s="218"/>
      <c r="U107" s="221"/>
      <c r="V107" s="222"/>
      <c r="W107" s="223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A4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5" t="s">
        <v>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/>
    </row>
    <row r="2" spans="1:31" ht="27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</row>
    <row r="3" spans="1:31" ht="18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</row>
    <row r="4" spans="1:31" s="16" customFormat="1" ht="14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</row>
    <row r="5" spans="1:31" s="16" customFormat="1" ht="14.2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1"/>
      <c r="C7" s="182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3"/>
      <c r="X8" s="184"/>
      <c r="Y8" s="184"/>
      <c r="Z8" s="184"/>
      <c r="AA8" s="185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42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2" t="s">
        <v>14</v>
      </c>
      <c r="Z13" s="202"/>
      <c r="AA13" s="264">
        <f>'Dp 5ms'!$AA$13:$AB$13</f>
        <v>0</v>
      </c>
      <c r="AB13" s="265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43</v>
      </c>
      <c r="V14" s="173">
        <f>'Dp 5ms'!$V$14</f>
        <v>0</v>
      </c>
      <c r="W14" s="48"/>
      <c r="X14" s="48"/>
      <c r="Y14" s="203" t="s">
        <v>7</v>
      </c>
      <c r="Z14" s="203"/>
      <c r="AA14" s="264">
        <f>'Dp 5ms'!$AA$13:$AB$13</f>
        <v>0</v>
      </c>
      <c r="AB14" s="265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4" t="s">
        <v>15</v>
      </c>
      <c r="Z15" s="214"/>
      <c r="AA15" s="264">
        <f>'Dp 5ms'!$AA$13:$AB$13</f>
        <v>0</v>
      </c>
      <c r="AB15" s="265"/>
      <c r="AC15" s="54"/>
      <c r="AD15" s="54"/>
      <c r="AE15" s="48"/>
    </row>
    <row r="16" spans="1:31" ht="28.5" customHeight="1" thickBot="1">
      <c r="A16" s="186" t="s">
        <v>66</v>
      </c>
      <c r="B16" s="187"/>
      <c r="C16" s="187"/>
      <c r="D16" s="187"/>
      <c r="E16" s="187"/>
      <c r="F16" s="187"/>
      <c r="G16" s="187"/>
      <c r="H16" s="18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99" t="s">
        <v>48</v>
      </c>
      <c r="T16" s="200"/>
      <c r="U16" s="201"/>
      <c r="V16" s="166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47</v>
      </c>
      <c r="E18" s="72"/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6" t="s">
        <v>58</v>
      </c>
      <c r="T18" s="202"/>
      <c r="U18" s="202"/>
      <c r="V18" s="54"/>
      <c r="W18" s="54"/>
      <c r="X18" s="48"/>
      <c r="Y18" s="202" t="s">
        <v>14</v>
      </c>
      <c r="Z18" s="202"/>
      <c r="AA18" s="266">
        <f>'Dp 5ms'!$AA$18:$AB$18</f>
        <v>0</v>
      </c>
      <c r="AB18" s="267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45</v>
      </c>
      <c r="V19" s="174">
        <f>'Dp 5ms'!$V$19</f>
        <v>0</v>
      </c>
      <c r="W19" s="173" t="s">
        <v>16</v>
      </c>
      <c r="X19" s="48"/>
      <c r="Y19" s="203" t="s">
        <v>7</v>
      </c>
      <c r="Z19" s="203"/>
      <c r="AA19" s="266">
        <f>'Dp 5ms'!$AA$19:$AB$19</f>
        <v>0</v>
      </c>
      <c r="AB19" s="267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6" t="s">
        <v>44</v>
      </c>
      <c r="T20" s="202"/>
      <c r="U20" s="202"/>
      <c r="V20" s="264" t="s">
        <v>46</v>
      </c>
      <c r="W20" s="268"/>
      <c r="X20" s="48"/>
      <c r="Y20" s="214" t="s">
        <v>15</v>
      </c>
      <c r="Z20" s="214"/>
      <c r="AA20" s="269">
        <f>'Dp 5ms'!$AA$20:$AB$20</f>
        <v>0</v>
      </c>
      <c r="AB20" s="267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1" t="s">
        <v>19</v>
      </c>
      <c r="B23" s="212"/>
      <c r="C23" s="212"/>
      <c r="D23" s="212"/>
      <c r="E23" s="212"/>
      <c r="F23" s="212"/>
      <c r="G23" s="213"/>
      <c r="H23" s="27"/>
      <c r="I23" s="211" t="s">
        <v>20</v>
      </c>
      <c r="J23" s="212"/>
      <c r="K23" s="212"/>
      <c r="L23" s="212"/>
      <c r="M23" s="212"/>
      <c r="N23" s="212"/>
      <c r="O23" s="213"/>
      <c r="P23" s="54"/>
      <c r="Q23" s="198"/>
      <c r="R23" s="198"/>
      <c r="S23" s="198"/>
      <c r="T23" s="198"/>
      <c r="U23" s="198"/>
      <c r="V23" s="198"/>
      <c r="W23" s="198"/>
      <c r="X23" s="44"/>
      <c r="Y23" s="198"/>
      <c r="Z23" s="198"/>
      <c r="AA23" s="198"/>
      <c r="AB23" s="198"/>
      <c r="AC23" s="198"/>
      <c r="AD23" s="198"/>
      <c r="AE23" s="198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6"/>
      <c r="F24" s="257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6"/>
      <c r="N24" s="257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u.m.</v>
      </c>
      <c r="C26" s="164" t="str">
        <f>W19</f>
        <v>u.m.</v>
      </c>
      <c r="D26" s="2"/>
      <c r="E26" s="2"/>
      <c r="F26" s="2"/>
      <c r="G26" s="3"/>
      <c r="H26" s="10"/>
      <c r="I26" s="1"/>
      <c r="J26" s="2" t="str">
        <f>W19</f>
        <v>u.m.</v>
      </c>
      <c r="K26" s="2" t="str">
        <f>W19</f>
        <v>u.m.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68"/>
      <c r="C27" s="168"/>
      <c r="D27" s="32" t="e">
        <f>+$V$16*SQRT(C27/B27)</f>
        <v>#DIV/0!</v>
      </c>
      <c r="E27" s="229"/>
      <c r="F27" s="229"/>
      <c r="G27" s="232"/>
      <c r="H27" s="11"/>
      <c r="I27" s="4">
        <v>1</v>
      </c>
      <c r="J27" s="168"/>
      <c r="K27" s="168"/>
      <c r="L27" s="32" t="e">
        <f>+$V$16*SQRT(K27/J27)</f>
        <v>#DIV/0!</v>
      </c>
      <c r="M27" s="229"/>
      <c r="N27" s="229"/>
      <c r="O27" s="232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68"/>
      <c r="C28" s="168"/>
      <c r="D28" s="32" t="e">
        <f>+$V$16*SQRT(C28/B28)</f>
        <v>#DIV/0!</v>
      </c>
      <c r="E28" s="230"/>
      <c r="F28" s="230"/>
      <c r="G28" s="233"/>
      <c r="H28" s="11"/>
      <c r="I28" s="4">
        <v>2</v>
      </c>
      <c r="J28" s="168"/>
      <c r="K28" s="168"/>
      <c r="L28" s="32" t="e">
        <f>+$V$16*SQRT(K28/J28)</f>
        <v>#DIV/0!</v>
      </c>
      <c r="M28" s="230"/>
      <c r="N28" s="230"/>
      <c r="O28" s="233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69"/>
      <c r="C29" s="169"/>
      <c r="D29" s="33" t="e">
        <f>+$V$16*SQRT(C29/B29)</f>
        <v>#DIV/0!</v>
      </c>
      <c r="E29" s="231"/>
      <c r="F29" s="231"/>
      <c r="G29" s="234"/>
      <c r="H29" s="11"/>
      <c r="I29" s="5">
        <v>3</v>
      </c>
      <c r="J29" s="169"/>
      <c r="K29" s="168"/>
      <c r="L29" s="33" t="e">
        <f>+$V$16*SQRT(K29/J29)</f>
        <v>#DIV/0!</v>
      </c>
      <c r="M29" s="231"/>
      <c r="N29" s="231"/>
      <c r="O29" s="234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38" t="s">
        <v>40</v>
      </c>
      <c r="I32" s="239"/>
      <c r="J32" s="239"/>
      <c r="K32" s="239"/>
      <c r="L32" s="250" t="e">
        <f>AVERAGE(D27:D29,L27:L29)</f>
        <v>#DIV/0!</v>
      </c>
      <c r="M32" s="251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5"/>
      <c r="AB32" s="235"/>
      <c r="AC32" s="235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0"/>
      <c r="I33" s="241"/>
      <c r="J33" s="241"/>
      <c r="K33" s="241"/>
      <c r="L33" s="252"/>
      <c r="M33" s="253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4"/>
      <c r="AA33" s="224"/>
      <c r="AB33" s="224"/>
      <c r="AC33" s="224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17</v>
      </c>
      <c r="B35" s="127"/>
      <c r="C35" s="127"/>
      <c r="D35" s="127"/>
      <c r="E35" s="127"/>
      <c r="F35" s="127"/>
      <c r="G35" s="128"/>
      <c r="H35" s="127"/>
      <c r="I35" s="258" t="s">
        <v>25</v>
      </c>
      <c r="J35" s="259"/>
      <c r="K35" s="260"/>
      <c r="L35" s="54"/>
      <c r="M35" s="54"/>
      <c r="N35" s="54"/>
      <c r="O35" s="54"/>
      <c r="P35" s="54"/>
      <c r="Q35" s="246" t="s">
        <v>9</v>
      </c>
      <c r="R35" s="247"/>
      <c r="S35" s="227" t="s">
        <v>54</v>
      </c>
      <c r="T35" s="227"/>
      <c r="U35" s="227"/>
      <c r="V35" s="227"/>
      <c r="W35" s="227"/>
      <c r="X35" s="227"/>
      <c r="Y35" s="228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1"/>
      <c r="J36" s="225"/>
      <c r="K36" s="226"/>
      <c r="L36" s="54"/>
      <c r="M36" s="54"/>
      <c r="N36" s="54"/>
      <c r="O36" s="54"/>
      <c r="P36" s="54"/>
      <c r="Q36" s="248"/>
      <c r="R36" s="249"/>
      <c r="S36" s="48" t="s">
        <v>28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2" t="s">
        <v>23</v>
      </c>
      <c r="B37" s="263"/>
      <c r="C37" s="133"/>
      <c r="D37" s="133"/>
      <c r="E37" s="133"/>
      <c r="F37" s="170"/>
      <c r="G37" s="134" t="s">
        <v>24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4" t="s">
        <v>26</v>
      </c>
      <c r="T37" s="254"/>
      <c r="U37" s="254"/>
      <c r="V37" s="254"/>
      <c r="W37" s="254"/>
      <c r="X37" s="254"/>
      <c r="Y37" s="255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5" t="s">
        <v>27</v>
      </c>
      <c r="T38" s="225"/>
      <c r="U38" s="225"/>
      <c r="V38" s="225"/>
      <c r="W38" s="225"/>
      <c r="X38" s="225"/>
      <c r="Y38" s="226"/>
      <c r="Z38" s="36"/>
      <c r="AA38" s="36"/>
      <c r="AB38" s="36"/>
      <c r="AC38" s="36"/>
      <c r="AD38" s="36"/>
      <c r="AE38" s="57"/>
    </row>
    <row r="39" spans="1:31" ht="12.75">
      <c r="A39" s="67" t="s">
        <v>21</v>
      </c>
      <c r="B39" s="48"/>
      <c r="C39" s="48"/>
      <c r="D39" s="48"/>
      <c r="E39" s="48"/>
      <c r="F39" s="167"/>
      <c r="G39" s="62" t="s">
        <v>22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29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32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30</v>
      </c>
      <c r="B45" s="48"/>
      <c r="C45" s="48"/>
      <c r="D45" s="48"/>
      <c r="E45" s="48"/>
      <c r="F45" s="167"/>
      <c r="G45" s="62" t="s">
        <v>18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31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u.m.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2" t="s">
        <v>33</v>
      </c>
      <c r="B51" s="243"/>
      <c r="C51" s="243"/>
      <c r="D51" s="243"/>
      <c r="E51" s="243"/>
      <c r="F51" s="243"/>
      <c r="G51" s="244"/>
      <c r="H51" s="71"/>
      <c r="I51" s="242" t="s">
        <v>34</v>
      </c>
      <c r="J51" s="243"/>
      <c r="K51" s="243"/>
      <c r="L51" s="243"/>
      <c r="M51" s="243"/>
      <c r="N51" s="243"/>
      <c r="O51" s="244"/>
      <c r="P51" s="54"/>
      <c r="Q51" s="245"/>
      <c r="R51" s="245"/>
      <c r="S51" s="245"/>
      <c r="T51" s="245"/>
      <c r="U51" s="245"/>
      <c r="V51" s="245"/>
      <c r="W51" s="245"/>
      <c r="X51" s="44"/>
      <c r="Y51" s="198"/>
      <c r="Z51" s="198"/>
      <c r="AA51" s="198"/>
      <c r="AB51" s="198"/>
      <c r="AC51" s="198"/>
      <c r="AD51" s="198"/>
      <c r="AE51" s="198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6"/>
      <c r="F52" s="237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6"/>
      <c r="N52" s="237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u.m.</v>
      </c>
      <c r="C54" s="164" t="str">
        <f>W19</f>
        <v>u.m.</v>
      </c>
      <c r="D54" s="2"/>
      <c r="E54" s="2"/>
      <c r="F54" s="2"/>
      <c r="G54" s="3"/>
      <c r="H54" s="10"/>
      <c r="I54" s="1"/>
      <c r="J54" s="2" t="str">
        <f>W19</f>
        <v>u.m.</v>
      </c>
      <c r="K54" s="2" t="str">
        <f>W19</f>
        <v>u.m.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68"/>
      <c r="C55" s="168"/>
      <c r="D55" s="32" t="e">
        <f>+$V$16*SQRT(C55/B55)</f>
        <v>#DIV/0!</v>
      </c>
      <c r="E55" s="229"/>
      <c r="F55" s="229"/>
      <c r="G55" s="232"/>
      <c r="H55" s="11"/>
      <c r="I55" s="4">
        <v>1</v>
      </c>
      <c r="J55" s="168"/>
      <c r="K55" s="171"/>
      <c r="L55" s="32" t="e">
        <f>+$V$16*SQRT(K55/J55)</f>
        <v>#DIV/0!</v>
      </c>
      <c r="M55" s="229"/>
      <c r="N55" s="229"/>
      <c r="O55" s="232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68"/>
      <c r="C56" s="168"/>
      <c r="D56" s="32" t="e">
        <f>+$V$16*SQRT(C56/B56)</f>
        <v>#DIV/0!</v>
      </c>
      <c r="E56" s="230"/>
      <c r="F56" s="230"/>
      <c r="G56" s="233"/>
      <c r="H56" s="11"/>
      <c r="I56" s="4">
        <v>2</v>
      </c>
      <c r="J56" s="168"/>
      <c r="K56" s="171"/>
      <c r="L56" s="32" t="e">
        <f>+$V$16*SQRT(K56/J56)</f>
        <v>#DIV/0!</v>
      </c>
      <c r="M56" s="230"/>
      <c r="N56" s="230"/>
      <c r="O56" s="233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69"/>
      <c r="C57" s="169"/>
      <c r="D57" s="33" t="e">
        <f>+$V$16*SQRT(C57/B57)</f>
        <v>#DIV/0!</v>
      </c>
      <c r="E57" s="231"/>
      <c r="F57" s="231"/>
      <c r="G57" s="234"/>
      <c r="H57" s="11"/>
      <c r="I57" s="5">
        <v>3</v>
      </c>
      <c r="J57" s="169"/>
      <c r="K57" s="172"/>
      <c r="L57" s="33" t="e">
        <f>+$V$16*SQRT(K57/J57)</f>
        <v>#DIV/0!</v>
      </c>
      <c r="M57" s="231"/>
      <c r="N57" s="231"/>
      <c r="O57" s="234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38" t="s">
        <v>39</v>
      </c>
      <c r="I60" s="239"/>
      <c r="J60" s="239"/>
      <c r="K60" s="239"/>
      <c r="L60" s="250" t="e">
        <f>AVERAGE(D55:D57,L55:L57)</f>
        <v>#DIV/0!</v>
      </c>
      <c r="M60" s="251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5"/>
      <c r="AB60" s="235"/>
      <c r="AC60" s="235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0"/>
      <c r="I61" s="241"/>
      <c r="J61" s="241"/>
      <c r="K61" s="241"/>
      <c r="L61" s="252"/>
      <c r="M61" s="253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4"/>
      <c r="AA61" s="224"/>
      <c r="AB61" s="224"/>
      <c r="AC61" s="224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19"/>
      <c r="Z63" s="219"/>
      <c r="AA63" s="219"/>
      <c r="AB63" s="219"/>
      <c r="AC63" s="220"/>
      <c r="AD63" s="220"/>
      <c r="AE63" s="48"/>
    </row>
    <row r="64" spans="1:31" ht="15">
      <c r="A64" s="126" t="s">
        <v>17</v>
      </c>
      <c r="B64" s="127"/>
      <c r="C64" s="127"/>
      <c r="D64" s="127"/>
      <c r="E64" s="127"/>
      <c r="F64" s="127"/>
      <c r="G64" s="128"/>
      <c r="H64" s="127"/>
      <c r="I64" s="258" t="s">
        <v>35</v>
      </c>
      <c r="J64" s="259"/>
      <c r="K64" s="260"/>
      <c r="L64" s="54"/>
      <c r="M64" s="54"/>
      <c r="N64" s="54"/>
      <c r="O64" s="54"/>
      <c r="P64" s="54"/>
      <c r="Q64" s="246" t="s">
        <v>9</v>
      </c>
      <c r="R64" s="247"/>
      <c r="S64" s="227" t="s">
        <v>54</v>
      </c>
      <c r="T64" s="227"/>
      <c r="U64" s="227"/>
      <c r="V64" s="227"/>
      <c r="W64" s="227"/>
      <c r="X64" s="227"/>
      <c r="Y64" s="228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1"/>
      <c r="J65" s="225"/>
      <c r="K65" s="226"/>
      <c r="L65" s="54"/>
      <c r="M65" s="54"/>
      <c r="N65" s="54"/>
      <c r="O65" s="54"/>
      <c r="P65" s="54"/>
      <c r="Q65" s="248"/>
      <c r="R65" s="249"/>
      <c r="S65" s="48" t="s">
        <v>28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2"/>
      <c r="B66" s="263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4" t="s">
        <v>26</v>
      </c>
      <c r="T66" s="254"/>
      <c r="U66" s="254"/>
      <c r="V66" s="254"/>
      <c r="W66" s="254"/>
      <c r="X66" s="254"/>
      <c r="Y66" s="255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5" t="s">
        <v>27</v>
      </c>
      <c r="T67" s="225"/>
      <c r="U67" s="225"/>
      <c r="V67" s="225"/>
      <c r="W67" s="225"/>
      <c r="X67" s="225"/>
      <c r="Y67" s="226"/>
      <c r="Z67" s="36"/>
      <c r="AA67" s="36"/>
      <c r="AB67" s="36"/>
      <c r="AC67" s="36"/>
      <c r="AD67" s="36"/>
      <c r="AE67" s="57"/>
    </row>
    <row r="68" spans="1:31" ht="12.75">
      <c r="A68" s="67" t="s">
        <v>21</v>
      </c>
      <c r="B68" s="48"/>
      <c r="C68" s="48"/>
      <c r="D68" s="48"/>
      <c r="E68" s="48"/>
      <c r="F68" s="167"/>
      <c r="G68" s="62" t="s">
        <v>22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29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32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30</v>
      </c>
      <c r="B74" s="48"/>
      <c r="C74" s="48"/>
      <c r="D74" s="48"/>
      <c r="E74" s="48"/>
      <c r="F74" s="167"/>
      <c r="G74" s="62" t="s">
        <v>18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31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u.m.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2" t="s">
        <v>37</v>
      </c>
      <c r="B80" s="243"/>
      <c r="C80" s="243"/>
      <c r="D80" s="243"/>
      <c r="E80" s="243"/>
      <c r="F80" s="243"/>
      <c r="G80" s="244"/>
      <c r="H80" s="71"/>
      <c r="I80" s="242" t="s">
        <v>38</v>
      </c>
      <c r="J80" s="243"/>
      <c r="K80" s="243"/>
      <c r="L80" s="243"/>
      <c r="M80" s="243"/>
      <c r="N80" s="243"/>
      <c r="O80" s="244"/>
      <c r="P80" s="54"/>
      <c r="Q80" s="198"/>
      <c r="R80" s="198"/>
      <c r="S80" s="198"/>
      <c r="T80" s="198"/>
      <c r="U80" s="198"/>
      <c r="V80" s="198"/>
      <c r="W80" s="198"/>
      <c r="X80" s="44"/>
      <c r="Y80" s="198"/>
      <c r="Z80" s="198"/>
      <c r="AA80" s="198"/>
      <c r="AB80" s="198"/>
      <c r="AC80" s="198"/>
      <c r="AD80" s="198"/>
      <c r="AE80" s="198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6"/>
      <c r="F81" s="237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6"/>
      <c r="N81" s="237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u.m.</v>
      </c>
      <c r="C83" s="164" t="str">
        <f>W19</f>
        <v>u.m.</v>
      </c>
      <c r="D83" s="2"/>
      <c r="E83" s="2"/>
      <c r="F83" s="2"/>
      <c r="G83" s="3"/>
      <c r="H83" s="10"/>
      <c r="I83" s="1"/>
      <c r="J83" s="2" t="str">
        <f>W19</f>
        <v>u.m.</v>
      </c>
      <c r="K83" s="2" t="str">
        <f>W19</f>
        <v>u.m.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68"/>
      <c r="C84" s="168"/>
      <c r="D84" s="32" t="e">
        <f>+$V$16*SQRT(C84/B84)</f>
        <v>#DIV/0!</v>
      </c>
      <c r="E84" s="229"/>
      <c r="F84" s="229"/>
      <c r="G84" s="232"/>
      <c r="H84" s="11"/>
      <c r="I84" s="4">
        <v>1</v>
      </c>
      <c r="J84" s="168"/>
      <c r="K84" s="171"/>
      <c r="L84" s="32" t="e">
        <f>+$V$16*SQRT(K84/J84)</f>
        <v>#DIV/0!</v>
      </c>
      <c r="M84" s="229"/>
      <c r="N84" s="229"/>
      <c r="O84" s="232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68"/>
      <c r="C85" s="168"/>
      <c r="D85" s="32" t="e">
        <f>+$V$16*SQRT(C85/B85)</f>
        <v>#DIV/0!</v>
      </c>
      <c r="E85" s="230"/>
      <c r="F85" s="230"/>
      <c r="G85" s="233"/>
      <c r="H85" s="11"/>
      <c r="I85" s="4">
        <v>2</v>
      </c>
      <c r="J85" s="168"/>
      <c r="K85" s="171"/>
      <c r="L85" s="32" t="e">
        <f>+$V$16*SQRT(K85/J85)</f>
        <v>#DIV/0!</v>
      </c>
      <c r="M85" s="230"/>
      <c r="N85" s="230"/>
      <c r="O85" s="233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69"/>
      <c r="C86" s="169"/>
      <c r="D86" s="33" t="e">
        <f>+$V$16*SQRT(C86/B86)</f>
        <v>#DIV/0!</v>
      </c>
      <c r="E86" s="231"/>
      <c r="F86" s="231"/>
      <c r="G86" s="234"/>
      <c r="H86" s="11"/>
      <c r="I86" s="5">
        <v>3</v>
      </c>
      <c r="J86" s="169"/>
      <c r="K86" s="172"/>
      <c r="L86" s="33" t="e">
        <f>+$V$16*SQRT(K86/J86)</f>
        <v>#DIV/0!</v>
      </c>
      <c r="M86" s="231"/>
      <c r="N86" s="231"/>
      <c r="O86" s="234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38" t="s">
        <v>41</v>
      </c>
      <c r="I89" s="239"/>
      <c r="J89" s="239"/>
      <c r="K89" s="239"/>
      <c r="L89" s="250" t="e">
        <f>AVERAGE(D84:D86,L84:L86)</f>
        <v>#DIV/0!</v>
      </c>
      <c r="M89" s="251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5"/>
      <c r="AB89" s="235"/>
      <c r="AC89" s="235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0"/>
      <c r="I90" s="241"/>
      <c r="J90" s="241"/>
      <c r="K90" s="241"/>
      <c r="L90" s="252"/>
      <c r="M90" s="253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4"/>
      <c r="AA90" s="224"/>
      <c r="AB90" s="224"/>
      <c r="AC90" s="224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19"/>
      <c r="Z92" s="219"/>
      <c r="AA92" s="219"/>
      <c r="AB92" s="219"/>
      <c r="AC92" s="220"/>
      <c r="AD92" s="220"/>
      <c r="AE92" s="48"/>
    </row>
    <row r="93" spans="1:31" ht="15">
      <c r="A93" s="126" t="s">
        <v>17</v>
      </c>
      <c r="B93" s="127"/>
      <c r="C93" s="127"/>
      <c r="D93" s="127"/>
      <c r="E93" s="127"/>
      <c r="F93" s="127"/>
      <c r="G93" s="128"/>
      <c r="H93" s="127"/>
      <c r="I93" s="258" t="s">
        <v>36</v>
      </c>
      <c r="J93" s="259"/>
      <c r="K93" s="260"/>
      <c r="L93" s="54"/>
      <c r="M93" s="54"/>
      <c r="N93" s="54"/>
      <c r="O93" s="54"/>
      <c r="P93" s="54"/>
      <c r="Q93" s="246" t="s">
        <v>9</v>
      </c>
      <c r="R93" s="247"/>
      <c r="S93" s="227" t="s">
        <v>54</v>
      </c>
      <c r="T93" s="227"/>
      <c r="U93" s="227"/>
      <c r="V93" s="227"/>
      <c r="W93" s="227"/>
      <c r="X93" s="227"/>
      <c r="Y93" s="228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1"/>
      <c r="J94" s="225"/>
      <c r="K94" s="226"/>
      <c r="L94" s="54"/>
      <c r="M94" s="54"/>
      <c r="N94" s="54"/>
      <c r="O94" s="54"/>
      <c r="P94" s="54"/>
      <c r="Q94" s="248"/>
      <c r="R94" s="249"/>
      <c r="S94" s="48" t="s">
        <v>28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2"/>
      <c r="B95" s="263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4" t="s">
        <v>26</v>
      </c>
      <c r="T95" s="254"/>
      <c r="U95" s="254"/>
      <c r="V95" s="254"/>
      <c r="W95" s="254"/>
      <c r="X95" s="254"/>
      <c r="Y95" s="255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5" t="s">
        <v>27</v>
      </c>
      <c r="T96" s="225"/>
      <c r="U96" s="225"/>
      <c r="V96" s="225"/>
      <c r="W96" s="225"/>
      <c r="X96" s="225"/>
      <c r="Y96" s="226"/>
      <c r="Z96" s="36"/>
      <c r="AA96" s="36"/>
      <c r="AB96" s="36"/>
      <c r="AC96" s="36"/>
      <c r="AD96" s="36"/>
      <c r="AE96" s="57"/>
    </row>
    <row r="97" spans="1:31" ht="12.75">
      <c r="A97" s="67" t="s">
        <v>21</v>
      </c>
      <c r="B97" s="48"/>
      <c r="C97" s="48"/>
      <c r="D97" s="48"/>
      <c r="E97" s="48"/>
      <c r="F97" s="167"/>
      <c r="G97" s="62" t="s">
        <v>22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29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32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30</v>
      </c>
      <c r="B103" s="48"/>
      <c r="C103" s="48"/>
      <c r="D103" s="48"/>
      <c r="E103" s="48"/>
      <c r="F103" s="167"/>
      <c r="G103" s="62" t="s">
        <v>18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31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u.m.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7" t="s">
        <v>2</v>
      </c>
      <c r="T107" s="218"/>
      <c r="U107" s="221"/>
      <c r="V107" s="222"/>
      <c r="W107" s="223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A4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5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/>
    </row>
    <row r="2" spans="1:31" ht="27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</row>
    <row r="3" spans="1:31" ht="18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</row>
    <row r="4" spans="1:31" s="16" customFormat="1" ht="14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</row>
    <row r="5" spans="1:31" s="16" customFormat="1" ht="14.2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1"/>
      <c r="C7" s="182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3"/>
      <c r="X8" s="184"/>
      <c r="Y8" s="184"/>
      <c r="Z8" s="184"/>
      <c r="AA8" s="185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42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2" t="s">
        <v>14</v>
      </c>
      <c r="Z13" s="202"/>
      <c r="AA13" s="264">
        <f>'Dp 5ms'!$AA$13:$AB$13</f>
        <v>0</v>
      </c>
      <c r="AB13" s="265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43</v>
      </c>
      <c r="V14" s="173">
        <f>'Dp 5ms'!$V$14</f>
        <v>0</v>
      </c>
      <c r="W14" s="48"/>
      <c r="X14" s="48"/>
      <c r="Y14" s="203" t="s">
        <v>7</v>
      </c>
      <c r="Z14" s="203"/>
      <c r="AA14" s="264">
        <f>'Dp 5ms'!$AA$13:$AB$13</f>
        <v>0</v>
      </c>
      <c r="AB14" s="265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4" t="s">
        <v>15</v>
      </c>
      <c r="Z15" s="214"/>
      <c r="AA15" s="264">
        <f>'Dp 5ms'!$AA$13:$AB$13</f>
        <v>0</v>
      </c>
      <c r="AB15" s="265"/>
      <c r="AC15" s="54"/>
      <c r="AD15" s="54"/>
      <c r="AE15" s="48"/>
    </row>
    <row r="16" spans="1:31" ht="28.5" customHeight="1" thickBot="1">
      <c r="A16" s="186" t="s">
        <v>66</v>
      </c>
      <c r="B16" s="187"/>
      <c r="C16" s="187"/>
      <c r="D16" s="187"/>
      <c r="E16" s="187"/>
      <c r="F16" s="187"/>
      <c r="G16" s="187"/>
      <c r="H16" s="18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99" t="s">
        <v>48</v>
      </c>
      <c r="T16" s="200"/>
      <c r="U16" s="201"/>
      <c r="V16" s="166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47</v>
      </c>
      <c r="E18" s="72"/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6" t="s">
        <v>58</v>
      </c>
      <c r="T18" s="202"/>
      <c r="U18" s="202"/>
      <c r="V18" s="54"/>
      <c r="W18" s="54"/>
      <c r="X18" s="48"/>
      <c r="Y18" s="202" t="s">
        <v>14</v>
      </c>
      <c r="Z18" s="202"/>
      <c r="AA18" s="266">
        <f>'Dp 5ms'!$AA$18:$AB$18</f>
        <v>0</v>
      </c>
      <c r="AB18" s="267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45</v>
      </c>
      <c r="V19" s="174">
        <f>'Dp 5ms'!$V$19</f>
        <v>0</v>
      </c>
      <c r="W19" s="173" t="s">
        <v>16</v>
      </c>
      <c r="X19" s="48"/>
      <c r="Y19" s="203" t="s">
        <v>7</v>
      </c>
      <c r="Z19" s="203"/>
      <c r="AA19" s="266">
        <f>'Dp 5ms'!$AA$19:$AB$19</f>
        <v>0</v>
      </c>
      <c r="AB19" s="267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6" t="s">
        <v>44</v>
      </c>
      <c r="T20" s="202"/>
      <c r="U20" s="202"/>
      <c r="V20" s="264" t="s">
        <v>46</v>
      </c>
      <c r="W20" s="268"/>
      <c r="X20" s="48"/>
      <c r="Y20" s="214" t="s">
        <v>15</v>
      </c>
      <c r="Z20" s="214"/>
      <c r="AA20" s="269">
        <f>'Dp 5ms'!$AA$20:$AB$20</f>
        <v>0</v>
      </c>
      <c r="AB20" s="267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1" t="s">
        <v>19</v>
      </c>
      <c r="B23" s="212"/>
      <c r="C23" s="212"/>
      <c r="D23" s="212"/>
      <c r="E23" s="212"/>
      <c r="F23" s="212"/>
      <c r="G23" s="213"/>
      <c r="H23" s="27"/>
      <c r="I23" s="211" t="s">
        <v>20</v>
      </c>
      <c r="J23" s="212"/>
      <c r="K23" s="212"/>
      <c r="L23" s="212"/>
      <c r="M23" s="212"/>
      <c r="N23" s="212"/>
      <c r="O23" s="213"/>
      <c r="P23" s="54"/>
      <c r="Q23" s="198"/>
      <c r="R23" s="198"/>
      <c r="S23" s="198"/>
      <c r="T23" s="198"/>
      <c r="U23" s="198"/>
      <c r="V23" s="198"/>
      <c r="W23" s="198"/>
      <c r="X23" s="44"/>
      <c r="Y23" s="198"/>
      <c r="Z23" s="198"/>
      <c r="AA23" s="198"/>
      <c r="AB23" s="198"/>
      <c r="AC23" s="198"/>
      <c r="AD23" s="198"/>
      <c r="AE23" s="198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6"/>
      <c r="F24" s="257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6"/>
      <c r="N24" s="257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u.m.</v>
      </c>
      <c r="C26" s="164" t="str">
        <f>W19</f>
        <v>u.m.</v>
      </c>
      <c r="D26" s="2"/>
      <c r="E26" s="2"/>
      <c r="F26" s="2"/>
      <c r="G26" s="3"/>
      <c r="H26" s="10"/>
      <c r="I26" s="1"/>
      <c r="J26" s="2" t="str">
        <f>W19</f>
        <v>u.m.</v>
      </c>
      <c r="K26" s="2" t="str">
        <f>W19</f>
        <v>u.m.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68"/>
      <c r="C27" s="168"/>
      <c r="D27" s="32" t="e">
        <f>+$V$16*SQRT(C27/B27)</f>
        <v>#DIV/0!</v>
      </c>
      <c r="E27" s="229"/>
      <c r="F27" s="229"/>
      <c r="G27" s="232"/>
      <c r="H27" s="11"/>
      <c r="I27" s="4">
        <v>1</v>
      </c>
      <c r="J27" s="168"/>
      <c r="K27" s="168"/>
      <c r="L27" s="32" t="e">
        <f>+$V$16*SQRT(K27/J27)</f>
        <v>#DIV/0!</v>
      </c>
      <c r="M27" s="229"/>
      <c r="N27" s="229"/>
      <c r="O27" s="232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68"/>
      <c r="C28" s="168"/>
      <c r="D28" s="32" t="e">
        <f>+$V$16*SQRT(C28/B28)</f>
        <v>#DIV/0!</v>
      </c>
      <c r="E28" s="230"/>
      <c r="F28" s="230"/>
      <c r="G28" s="233"/>
      <c r="H28" s="11"/>
      <c r="I28" s="4">
        <v>2</v>
      </c>
      <c r="J28" s="168"/>
      <c r="K28" s="168"/>
      <c r="L28" s="32" t="e">
        <f>+$V$16*SQRT(K28/J28)</f>
        <v>#DIV/0!</v>
      </c>
      <c r="M28" s="230"/>
      <c r="N28" s="230"/>
      <c r="O28" s="233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69"/>
      <c r="C29" s="169"/>
      <c r="D29" s="33" t="e">
        <f>+$V$16*SQRT(C29/B29)</f>
        <v>#DIV/0!</v>
      </c>
      <c r="E29" s="231"/>
      <c r="F29" s="231"/>
      <c r="G29" s="234"/>
      <c r="H29" s="11"/>
      <c r="I29" s="5">
        <v>3</v>
      </c>
      <c r="J29" s="169"/>
      <c r="K29" s="168"/>
      <c r="L29" s="33" t="e">
        <f>+$V$16*SQRT(K29/J29)</f>
        <v>#DIV/0!</v>
      </c>
      <c r="M29" s="231"/>
      <c r="N29" s="231"/>
      <c r="O29" s="234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38" t="s">
        <v>40</v>
      </c>
      <c r="I32" s="239"/>
      <c r="J32" s="239"/>
      <c r="K32" s="239"/>
      <c r="L32" s="250" t="e">
        <f>AVERAGE(D27:D29,L27:L29)</f>
        <v>#DIV/0!</v>
      </c>
      <c r="M32" s="251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5"/>
      <c r="AB32" s="235"/>
      <c r="AC32" s="235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0"/>
      <c r="I33" s="241"/>
      <c r="J33" s="241"/>
      <c r="K33" s="241"/>
      <c r="L33" s="252"/>
      <c r="M33" s="253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4"/>
      <c r="AA33" s="224"/>
      <c r="AB33" s="224"/>
      <c r="AC33" s="224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17</v>
      </c>
      <c r="B35" s="127"/>
      <c r="C35" s="127"/>
      <c r="D35" s="127"/>
      <c r="E35" s="127"/>
      <c r="F35" s="127"/>
      <c r="G35" s="128"/>
      <c r="H35" s="127"/>
      <c r="I35" s="258" t="s">
        <v>25</v>
      </c>
      <c r="J35" s="259"/>
      <c r="K35" s="260"/>
      <c r="L35" s="54"/>
      <c r="M35" s="54"/>
      <c r="N35" s="54"/>
      <c r="O35" s="54"/>
      <c r="P35" s="54"/>
      <c r="Q35" s="246" t="s">
        <v>9</v>
      </c>
      <c r="R35" s="247"/>
      <c r="S35" s="227" t="s">
        <v>54</v>
      </c>
      <c r="T35" s="227"/>
      <c r="U35" s="227"/>
      <c r="V35" s="227"/>
      <c r="W35" s="227"/>
      <c r="X35" s="227"/>
      <c r="Y35" s="228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1"/>
      <c r="J36" s="225"/>
      <c r="K36" s="226"/>
      <c r="L36" s="54"/>
      <c r="M36" s="54"/>
      <c r="N36" s="54"/>
      <c r="O36" s="54"/>
      <c r="P36" s="54"/>
      <c r="Q36" s="248"/>
      <c r="R36" s="249"/>
      <c r="S36" s="48" t="s">
        <v>28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2" t="s">
        <v>23</v>
      </c>
      <c r="B37" s="263"/>
      <c r="C37" s="133"/>
      <c r="D37" s="133"/>
      <c r="E37" s="133"/>
      <c r="F37" s="170"/>
      <c r="G37" s="134" t="s">
        <v>24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4" t="s">
        <v>26</v>
      </c>
      <c r="T37" s="254"/>
      <c r="U37" s="254"/>
      <c r="V37" s="254"/>
      <c r="W37" s="254"/>
      <c r="X37" s="254"/>
      <c r="Y37" s="255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5" t="s">
        <v>27</v>
      </c>
      <c r="T38" s="225"/>
      <c r="U38" s="225"/>
      <c r="V38" s="225"/>
      <c r="W38" s="225"/>
      <c r="X38" s="225"/>
      <c r="Y38" s="226"/>
      <c r="Z38" s="36"/>
      <c r="AA38" s="36"/>
      <c r="AB38" s="36"/>
      <c r="AC38" s="36"/>
      <c r="AD38" s="36"/>
      <c r="AE38" s="57"/>
    </row>
    <row r="39" spans="1:31" ht="12.75">
      <c r="A39" s="67" t="s">
        <v>21</v>
      </c>
      <c r="B39" s="48"/>
      <c r="C39" s="48"/>
      <c r="D39" s="48"/>
      <c r="E39" s="48"/>
      <c r="F39" s="167"/>
      <c r="G39" s="62" t="s">
        <v>22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29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32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30</v>
      </c>
      <c r="B45" s="48"/>
      <c r="C45" s="48"/>
      <c r="D45" s="48"/>
      <c r="E45" s="48"/>
      <c r="F45" s="167"/>
      <c r="G45" s="62" t="s">
        <v>18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31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u.m.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2" t="s">
        <v>33</v>
      </c>
      <c r="B51" s="243"/>
      <c r="C51" s="243"/>
      <c r="D51" s="243"/>
      <c r="E51" s="243"/>
      <c r="F51" s="243"/>
      <c r="G51" s="244"/>
      <c r="H51" s="71"/>
      <c r="I51" s="242" t="s">
        <v>34</v>
      </c>
      <c r="J51" s="243"/>
      <c r="K51" s="243"/>
      <c r="L51" s="243"/>
      <c r="M51" s="243"/>
      <c r="N51" s="243"/>
      <c r="O51" s="244"/>
      <c r="P51" s="54"/>
      <c r="Q51" s="245"/>
      <c r="R51" s="245"/>
      <c r="S51" s="245"/>
      <c r="T51" s="245"/>
      <c r="U51" s="245"/>
      <c r="V51" s="245"/>
      <c r="W51" s="245"/>
      <c r="X51" s="44"/>
      <c r="Y51" s="198"/>
      <c r="Z51" s="198"/>
      <c r="AA51" s="198"/>
      <c r="AB51" s="198"/>
      <c r="AC51" s="198"/>
      <c r="AD51" s="198"/>
      <c r="AE51" s="198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6"/>
      <c r="F52" s="237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6"/>
      <c r="N52" s="237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u.m.</v>
      </c>
      <c r="C54" s="164" t="str">
        <f>W19</f>
        <v>u.m.</v>
      </c>
      <c r="D54" s="2"/>
      <c r="E54" s="2"/>
      <c r="F54" s="2"/>
      <c r="G54" s="3"/>
      <c r="H54" s="10"/>
      <c r="I54" s="1"/>
      <c r="J54" s="2" t="str">
        <f>W19</f>
        <v>u.m.</v>
      </c>
      <c r="K54" s="2" t="str">
        <f>W19</f>
        <v>u.m.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68"/>
      <c r="C55" s="168"/>
      <c r="D55" s="32" t="e">
        <f>+$V$16*SQRT(C55/B55)</f>
        <v>#DIV/0!</v>
      </c>
      <c r="E55" s="229"/>
      <c r="F55" s="229"/>
      <c r="G55" s="232"/>
      <c r="H55" s="11"/>
      <c r="I55" s="4">
        <v>1</v>
      </c>
      <c r="J55" s="168"/>
      <c r="K55" s="171"/>
      <c r="L55" s="32" t="e">
        <f>+$V$16*SQRT(K55/J55)</f>
        <v>#DIV/0!</v>
      </c>
      <c r="M55" s="229"/>
      <c r="N55" s="229"/>
      <c r="O55" s="232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68"/>
      <c r="C56" s="168"/>
      <c r="D56" s="32" t="e">
        <f>+$V$16*SQRT(C56/B56)</f>
        <v>#DIV/0!</v>
      </c>
      <c r="E56" s="230"/>
      <c r="F56" s="230"/>
      <c r="G56" s="233"/>
      <c r="H56" s="11"/>
      <c r="I56" s="4">
        <v>2</v>
      </c>
      <c r="J56" s="168"/>
      <c r="K56" s="171"/>
      <c r="L56" s="32" t="e">
        <f>+$V$16*SQRT(K56/J56)</f>
        <v>#DIV/0!</v>
      </c>
      <c r="M56" s="230"/>
      <c r="N56" s="230"/>
      <c r="O56" s="233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69"/>
      <c r="C57" s="169"/>
      <c r="D57" s="33" t="e">
        <f>+$V$16*SQRT(C57/B57)</f>
        <v>#DIV/0!</v>
      </c>
      <c r="E57" s="231"/>
      <c r="F57" s="231"/>
      <c r="G57" s="234"/>
      <c r="H57" s="11"/>
      <c r="I57" s="5">
        <v>3</v>
      </c>
      <c r="J57" s="169"/>
      <c r="K57" s="172"/>
      <c r="L57" s="33" t="e">
        <f>+$V$16*SQRT(K57/J57)</f>
        <v>#DIV/0!</v>
      </c>
      <c r="M57" s="231"/>
      <c r="N57" s="231"/>
      <c r="O57" s="234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38" t="s">
        <v>39</v>
      </c>
      <c r="I60" s="239"/>
      <c r="J60" s="239"/>
      <c r="K60" s="239"/>
      <c r="L60" s="250" t="e">
        <f>AVERAGE(D55:D57,L55:L57)</f>
        <v>#DIV/0!</v>
      </c>
      <c r="M60" s="251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5"/>
      <c r="AB60" s="235"/>
      <c r="AC60" s="235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0"/>
      <c r="I61" s="241"/>
      <c r="J61" s="241"/>
      <c r="K61" s="241"/>
      <c r="L61" s="252"/>
      <c r="M61" s="253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4"/>
      <c r="AA61" s="224"/>
      <c r="AB61" s="224"/>
      <c r="AC61" s="224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19"/>
      <c r="Z63" s="219"/>
      <c r="AA63" s="219"/>
      <c r="AB63" s="219"/>
      <c r="AC63" s="220"/>
      <c r="AD63" s="220"/>
      <c r="AE63" s="48"/>
    </row>
    <row r="64" spans="1:31" ht="15">
      <c r="A64" s="126" t="s">
        <v>17</v>
      </c>
      <c r="B64" s="127"/>
      <c r="C64" s="127"/>
      <c r="D64" s="127"/>
      <c r="E64" s="127"/>
      <c r="F64" s="127"/>
      <c r="G64" s="128"/>
      <c r="H64" s="127"/>
      <c r="I64" s="258" t="s">
        <v>35</v>
      </c>
      <c r="J64" s="259"/>
      <c r="K64" s="260"/>
      <c r="L64" s="54"/>
      <c r="M64" s="54"/>
      <c r="N64" s="54"/>
      <c r="O64" s="54"/>
      <c r="P64" s="54"/>
      <c r="Q64" s="246" t="s">
        <v>9</v>
      </c>
      <c r="R64" s="247"/>
      <c r="S64" s="227" t="s">
        <v>54</v>
      </c>
      <c r="T64" s="227"/>
      <c r="U64" s="227"/>
      <c r="V64" s="227"/>
      <c r="W64" s="227"/>
      <c r="X64" s="227"/>
      <c r="Y64" s="228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1"/>
      <c r="J65" s="225"/>
      <c r="K65" s="226"/>
      <c r="L65" s="54"/>
      <c r="M65" s="54"/>
      <c r="N65" s="54"/>
      <c r="O65" s="54"/>
      <c r="P65" s="54"/>
      <c r="Q65" s="248"/>
      <c r="R65" s="249"/>
      <c r="S65" s="48" t="s">
        <v>28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2"/>
      <c r="B66" s="263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4" t="s">
        <v>26</v>
      </c>
      <c r="T66" s="254"/>
      <c r="U66" s="254"/>
      <c r="V66" s="254"/>
      <c r="W66" s="254"/>
      <c r="X66" s="254"/>
      <c r="Y66" s="255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5" t="s">
        <v>27</v>
      </c>
      <c r="T67" s="225"/>
      <c r="U67" s="225"/>
      <c r="V67" s="225"/>
      <c r="W67" s="225"/>
      <c r="X67" s="225"/>
      <c r="Y67" s="226"/>
      <c r="Z67" s="36"/>
      <c r="AA67" s="36"/>
      <c r="AB67" s="36"/>
      <c r="AC67" s="36"/>
      <c r="AD67" s="36"/>
      <c r="AE67" s="57"/>
    </row>
    <row r="68" spans="1:31" ht="12.75">
      <c r="A68" s="67" t="s">
        <v>21</v>
      </c>
      <c r="B68" s="48"/>
      <c r="C68" s="48"/>
      <c r="D68" s="48"/>
      <c r="E68" s="48"/>
      <c r="F68" s="167"/>
      <c r="G68" s="62" t="s">
        <v>22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29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32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30</v>
      </c>
      <c r="B74" s="48"/>
      <c r="C74" s="48"/>
      <c r="D74" s="48"/>
      <c r="E74" s="48"/>
      <c r="F74" s="167"/>
      <c r="G74" s="62" t="s">
        <v>18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31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u.m.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2" t="s">
        <v>37</v>
      </c>
      <c r="B80" s="243"/>
      <c r="C80" s="243"/>
      <c r="D80" s="243"/>
      <c r="E80" s="243"/>
      <c r="F80" s="243"/>
      <c r="G80" s="244"/>
      <c r="H80" s="71"/>
      <c r="I80" s="242" t="s">
        <v>38</v>
      </c>
      <c r="J80" s="243"/>
      <c r="K80" s="243"/>
      <c r="L80" s="243"/>
      <c r="M80" s="243"/>
      <c r="N80" s="243"/>
      <c r="O80" s="244"/>
      <c r="P80" s="54"/>
      <c r="Q80" s="198"/>
      <c r="R80" s="198"/>
      <c r="S80" s="198"/>
      <c r="T80" s="198"/>
      <c r="U80" s="198"/>
      <c r="V80" s="198"/>
      <c r="W80" s="198"/>
      <c r="X80" s="44"/>
      <c r="Y80" s="198"/>
      <c r="Z80" s="198"/>
      <c r="AA80" s="198"/>
      <c r="AB80" s="198"/>
      <c r="AC80" s="198"/>
      <c r="AD80" s="198"/>
      <c r="AE80" s="198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6"/>
      <c r="F81" s="237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6"/>
      <c r="N81" s="237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u.m.</v>
      </c>
      <c r="C83" s="164" t="str">
        <f>W19</f>
        <v>u.m.</v>
      </c>
      <c r="D83" s="2"/>
      <c r="E83" s="2"/>
      <c r="F83" s="2"/>
      <c r="G83" s="3"/>
      <c r="H83" s="10"/>
      <c r="I83" s="1"/>
      <c r="J83" s="2" t="str">
        <f>W19</f>
        <v>u.m.</v>
      </c>
      <c r="K83" s="2" t="str">
        <f>W19</f>
        <v>u.m.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68"/>
      <c r="C84" s="168"/>
      <c r="D84" s="32" t="e">
        <f>+$V$16*SQRT(C84/B84)</f>
        <v>#DIV/0!</v>
      </c>
      <c r="E84" s="229"/>
      <c r="F84" s="229"/>
      <c r="G84" s="232"/>
      <c r="H84" s="11"/>
      <c r="I84" s="4">
        <v>1</v>
      </c>
      <c r="J84" s="168"/>
      <c r="K84" s="171"/>
      <c r="L84" s="32" t="e">
        <f>+$V$16*SQRT(K84/J84)</f>
        <v>#DIV/0!</v>
      </c>
      <c r="M84" s="229"/>
      <c r="N84" s="229"/>
      <c r="O84" s="232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68"/>
      <c r="C85" s="168"/>
      <c r="D85" s="32" t="e">
        <f>+$V$16*SQRT(C85/B85)</f>
        <v>#DIV/0!</v>
      </c>
      <c r="E85" s="230"/>
      <c r="F85" s="230"/>
      <c r="G85" s="233"/>
      <c r="H85" s="11"/>
      <c r="I85" s="4">
        <v>2</v>
      </c>
      <c r="J85" s="168"/>
      <c r="K85" s="171"/>
      <c r="L85" s="32" t="e">
        <f>+$V$16*SQRT(K85/J85)</f>
        <v>#DIV/0!</v>
      </c>
      <c r="M85" s="230"/>
      <c r="N85" s="230"/>
      <c r="O85" s="233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69"/>
      <c r="C86" s="169"/>
      <c r="D86" s="33" t="e">
        <f>+$V$16*SQRT(C86/B86)</f>
        <v>#DIV/0!</v>
      </c>
      <c r="E86" s="231"/>
      <c r="F86" s="231"/>
      <c r="G86" s="234"/>
      <c r="H86" s="11"/>
      <c r="I86" s="5">
        <v>3</v>
      </c>
      <c r="J86" s="169"/>
      <c r="K86" s="172"/>
      <c r="L86" s="33" t="e">
        <f>+$V$16*SQRT(K86/J86)</f>
        <v>#DIV/0!</v>
      </c>
      <c r="M86" s="231"/>
      <c r="N86" s="231"/>
      <c r="O86" s="234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38" t="s">
        <v>41</v>
      </c>
      <c r="I89" s="239"/>
      <c r="J89" s="239"/>
      <c r="K89" s="239"/>
      <c r="L89" s="250" t="e">
        <f>AVERAGE(D84:D86,L84:L86)</f>
        <v>#DIV/0!</v>
      </c>
      <c r="M89" s="251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5"/>
      <c r="AB89" s="235"/>
      <c r="AC89" s="235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0"/>
      <c r="I90" s="241"/>
      <c r="J90" s="241"/>
      <c r="K90" s="241"/>
      <c r="L90" s="252"/>
      <c r="M90" s="253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4"/>
      <c r="AA90" s="224"/>
      <c r="AB90" s="224"/>
      <c r="AC90" s="224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19"/>
      <c r="Z92" s="219"/>
      <c r="AA92" s="219"/>
      <c r="AB92" s="219"/>
      <c r="AC92" s="220"/>
      <c r="AD92" s="220"/>
      <c r="AE92" s="48"/>
    </row>
    <row r="93" spans="1:31" ht="15">
      <c r="A93" s="126" t="s">
        <v>17</v>
      </c>
      <c r="B93" s="127"/>
      <c r="C93" s="127"/>
      <c r="D93" s="127"/>
      <c r="E93" s="127"/>
      <c r="F93" s="127"/>
      <c r="G93" s="128"/>
      <c r="H93" s="127"/>
      <c r="I93" s="258" t="s">
        <v>36</v>
      </c>
      <c r="J93" s="259"/>
      <c r="K93" s="260"/>
      <c r="L93" s="54"/>
      <c r="M93" s="54"/>
      <c r="N93" s="54"/>
      <c r="O93" s="54"/>
      <c r="P93" s="54"/>
      <c r="Q93" s="246" t="s">
        <v>9</v>
      </c>
      <c r="R93" s="247"/>
      <c r="S93" s="227" t="s">
        <v>54</v>
      </c>
      <c r="T93" s="227"/>
      <c r="U93" s="227"/>
      <c r="V93" s="227"/>
      <c r="W93" s="227"/>
      <c r="X93" s="227"/>
      <c r="Y93" s="228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1"/>
      <c r="J94" s="225"/>
      <c r="K94" s="226"/>
      <c r="L94" s="54"/>
      <c r="M94" s="54"/>
      <c r="N94" s="54"/>
      <c r="O94" s="54"/>
      <c r="P94" s="54"/>
      <c r="Q94" s="248"/>
      <c r="R94" s="249"/>
      <c r="S94" s="48" t="s">
        <v>28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2"/>
      <c r="B95" s="263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4" t="s">
        <v>26</v>
      </c>
      <c r="T95" s="254"/>
      <c r="U95" s="254"/>
      <c r="V95" s="254"/>
      <c r="W95" s="254"/>
      <c r="X95" s="254"/>
      <c r="Y95" s="255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5" t="s">
        <v>27</v>
      </c>
      <c r="T96" s="225"/>
      <c r="U96" s="225"/>
      <c r="V96" s="225"/>
      <c r="W96" s="225"/>
      <c r="X96" s="225"/>
      <c r="Y96" s="226"/>
      <c r="Z96" s="36"/>
      <c r="AA96" s="36"/>
      <c r="AB96" s="36"/>
      <c r="AC96" s="36"/>
      <c r="AD96" s="36"/>
      <c r="AE96" s="57"/>
    </row>
    <row r="97" spans="1:31" ht="12.75">
      <c r="A97" s="67" t="s">
        <v>21</v>
      </c>
      <c r="B97" s="48"/>
      <c r="C97" s="48"/>
      <c r="D97" s="48"/>
      <c r="E97" s="48"/>
      <c r="F97" s="167"/>
      <c r="G97" s="62" t="s">
        <v>22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29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32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30</v>
      </c>
      <c r="B103" s="48"/>
      <c r="C103" s="48"/>
      <c r="D103" s="48"/>
      <c r="E103" s="48"/>
      <c r="F103" s="167"/>
      <c r="G103" s="62" t="s">
        <v>18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31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u.m.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7" t="s">
        <v>2</v>
      </c>
      <c r="T107" s="218"/>
      <c r="U107" s="221"/>
      <c r="V107" s="222"/>
      <c r="W107" s="223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A4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6.140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76" t="s">
        <v>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5ms'!A7</f>
        <v>DATA :</v>
      </c>
      <c r="D8" s="153">
        <f>'Dp 5ms'!B7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88" t="str">
        <f>'Dp 5ms'!U8</f>
        <v>Laboratorio:</v>
      </c>
      <c r="F13" s="288"/>
      <c r="G13" s="150"/>
      <c r="H13" s="289">
        <f>'Dp 5ms'!W8</f>
        <v>0</v>
      </c>
      <c r="I13" s="290"/>
      <c r="J13" s="290"/>
      <c r="K13" s="290"/>
      <c r="L13" s="290"/>
      <c r="M13" s="291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85" t="s">
        <v>66</v>
      </c>
      <c r="B20" s="286"/>
      <c r="C20" s="286"/>
      <c r="D20" s="286"/>
      <c r="E20" s="286"/>
      <c r="F20" s="286"/>
      <c r="G20" s="286"/>
      <c r="H20" s="287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47</v>
      </c>
      <c r="E22" s="72"/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2" t="s">
        <v>49</v>
      </c>
      <c r="B27" s="283"/>
      <c r="C27" s="283"/>
      <c r="D27" s="283"/>
      <c r="E27" s="283"/>
      <c r="F27" s="283"/>
      <c r="G27" s="284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50</v>
      </c>
      <c r="C29" s="151"/>
      <c r="D29" s="273" t="e">
        <f>AVERAGE('Dp 5ms'!L32:M33,'Dp 5ms'!L60:M61,'Dp 5ms'!L89:M90)</f>
        <v>#DIV/0!</v>
      </c>
      <c r="E29" s="274"/>
      <c r="F29" s="275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51</v>
      </c>
      <c r="C31" s="151"/>
      <c r="D31" s="273" t="e">
        <f>STDEV('Dp 5ms'!D55:D57,'Dp 5ms'!L55:L57,'Dp 5ms'!D84:D86,'Dp 5ms'!L84:L86,'Dp 5ms'!D27:D29,'Dp 5ms'!L27:L29)</f>
        <v>#DIV/0!</v>
      </c>
      <c r="E31" s="274"/>
      <c r="F31" s="275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52</v>
      </c>
      <c r="C33" s="151"/>
      <c r="D33" s="273" t="e">
        <f>(D31/D29)*100</f>
        <v>#DIV/0!</v>
      </c>
      <c r="E33" s="274"/>
      <c r="F33" s="275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53</v>
      </c>
      <c r="H51" s="270">
        <f>'Dp 5ms'!U107</f>
        <v>0</v>
      </c>
      <c r="I51" s="271"/>
      <c r="J51" s="272"/>
      <c r="K51" s="162"/>
      <c r="L51" s="162"/>
      <c r="M51" s="162"/>
    </row>
  </sheetData>
  <sheetProtection password="A4E2" sheet="1"/>
  <mergeCells count="10">
    <mergeCell ref="H51:J51"/>
    <mergeCell ref="D29:F29"/>
    <mergeCell ref="D31:F31"/>
    <mergeCell ref="D33:F33"/>
    <mergeCell ref="A1:M2"/>
    <mergeCell ref="A27:G27"/>
    <mergeCell ref="A20:H20"/>
    <mergeCell ref="E13:F13"/>
    <mergeCell ref="H13:M13"/>
    <mergeCell ref="A3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6.140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76" t="s">
        <v>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10ms'!A7</f>
        <v>DATA :</v>
      </c>
      <c r="D8" s="153">
        <f>'Dp 10ms'!B7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88" t="str">
        <f>'Dp 5ms'!U8</f>
        <v>Laboratorio:</v>
      </c>
      <c r="F13" s="288"/>
      <c r="G13" s="150"/>
      <c r="H13" s="289">
        <f>'Dp 10ms'!W8</f>
        <v>0</v>
      </c>
      <c r="I13" s="290"/>
      <c r="J13" s="290"/>
      <c r="K13" s="290"/>
      <c r="L13" s="290"/>
      <c r="M13" s="291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85" t="s">
        <v>66</v>
      </c>
      <c r="B20" s="286"/>
      <c r="C20" s="286"/>
      <c r="D20" s="286"/>
      <c r="E20" s="286"/>
      <c r="F20" s="286"/>
      <c r="G20" s="286"/>
      <c r="H20" s="287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47</v>
      </c>
      <c r="E22" s="72"/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2" t="s">
        <v>49</v>
      </c>
      <c r="B27" s="283"/>
      <c r="C27" s="283"/>
      <c r="D27" s="283"/>
      <c r="E27" s="283"/>
      <c r="F27" s="283"/>
      <c r="G27" s="284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50</v>
      </c>
      <c r="C29" s="151"/>
      <c r="D29" s="273" t="e">
        <f>AVERAGE('Dp 10ms'!L32:M33,'Dp 10ms'!L60:M61,'Dp 10ms'!L89:M90)</f>
        <v>#DIV/0!</v>
      </c>
      <c r="E29" s="274"/>
      <c r="F29" s="275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51</v>
      </c>
      <c r="C31" s="151"/>
      <c r="D31" s="273" t="e">
        <f>STDEV('Dp 10ms'!D55:D57,'Dp 10ms'!L55:L57,'Dp 10ms'!D84:D86,'Dp 10ms'!L84:L86,'Dp 10ms'!D27:D29,'Dp 10ms'!L27:L29)</f>
        <v>#DIV/0!</v>
      </c>
      <c r="E31" s="274"/>
      <c r="F31" s="275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52</v>
      </c>
      <c r="C33" s="151"/>
      <c r="D33" s="273" t="e">
        <f>(D31/D29)*100</f>
        <v>#DIV/0!</v>
      </c>
      <c r="E33" s="274"/>
      <c r="F33" s="275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53</v>
      </c>
      <c r="H51" s="270">
        <f>'Dp 10ms'!U107</f>
        <v>0</v>
      </c>
      <c r="I51" s="271"/>
      <c r="J51" s="272"/>
      <c r="K51" s="162"/>
      <c r="L51" s="162"/>
      <c r="M51" s="162"/>
    </row>
  </sheetData>
  <sheetProtection password="A4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6.140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76" t="s">
        <v>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15ms'!A7</f>
        <v>DATA :</v>
      </c>
      <c r="D8" s="153">
        <f>'Dp 15ms'!B7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88" t="str">
        <f>'Dp 5ms'!U8</f>
        <v>Laboratorio:</v>
      </c>
      <c r="F13" s="288"/>
      <c r="G13" s="150"/>
      <c r="H13" s="289">
        <f>'Dp 15ms'!W8</f>
        <v>0</v>
      </c>
      <c r="I13" s="290"/>
      <c r="J13" s="290"/>
      <c r="K13" s="290"/>
      <c r="L13" s="290"/>
      <c r="M13" s="291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85" t="s">
        <v>66</v>
      </c>
      <c r="B20" s="286"/>
      <c r="C20" s="286"/>
      <c r="D20" s="286"/>
      <c r="E20" s="286"/>
      <c r="F20" s="286"/>
      <c r="G20" s="286"/>
      <c r="H20" s="287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47</v>
      </c>
      <c r="E22" s="72"/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2" t="s">
        <v>49</v>
      </c>
      <c r="B27" s="283"/>
      <c r="C27" s="283"/>
      <c r="D27" s="283"/>
      <c r="E27" s="283"/>
      <c r="F27" s="283"/>
      <c r="G27" s="284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50</v>
      </c>
      <c r="C29" s="151"/>
      <c r="D29" s="273" t="e">
        <f>AVERAGE('Dp 15ms'!L32:M33,'Dp 15ms'!L60:M61,'Dp 15ms'!L89:M90)</f>
        <v>#DIV/0!</v>
      </c>
      <c r="E29" s="274"/>
      <c r="F29" s="275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51</v>
      </c>
      <c r="C31" s="151"/>
      <c r="D31" s="273" t="e">
        <f>STDEV('Dp 15ms'!D55:D57,'Dp 15ms'!L55:L57,'Dp 15ms'!D84:D86,'Dp 15ms'!L84:L86,'Dp 15ms'!D27:D29,'Dp 15ms'!L27:L29)</f>
        <v>#DIV/0!</v>
      </c>
      <c r="E31" s="274"/>
      <c r="F31" s="275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52</v>
      </c>
      <c r="C33" s="151"/>
      <c r="D33" s="273" t="e">
        <f>(D31/D29)*100</f>
        <v>#DIV/0!</v>
      </c>
      <c r="E33" s="274"/>
      <c r="F33" s="275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53</v>
      </c>
      <c r="H51" s="270">
        <f>'Dp 15ms'!U107</f>
        <v>0</v>
      </c>
      <c r="I51" s="271"/>
      <c r="J51" s="272"/>
      <c r="K51" s="162"/>
      <c r="L51" s="162"/>
      <c r="M51" s="162"/>
    </row>
  </sheetData>
  <sheetProtection password="A4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6.140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76" t="s">
        <v>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20ms'!A7</f>
        <v>DATA :</v>
      </c>
      <c r="D8" s="153">
        <f>'Dp 20ms'!B7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88" t="str">
        <f>'Dp 5ms'!U8</f>
        <v>Laboratorio:</v>
      </c>
      <c r="F13" s="288"/>
      <c r="G13" s="150"/>
      <c r="H13" s="289">
        <f>'Dp 20ms'!W8</f>
        <v>0</v>
      </c>
      <c r="I13" s="290"/>
      <c r="J13" s="290"/>
      <c r="K13" s="290"/>
      <c r="L13" s="290"/>
      <c r="M13" s="291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85" t="s">
        <v>66</v>
      </c>
      <c r="B20" s="286"/>
      <c r="C20" s="286"/>
      <c r="D20" s="286"/>
      <c r="E20" s="286"/>
      <c r="F20" s="286"/>
      <c r="G20" s="286"/>
      <c r="H20" s="287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47</v>
      </c>
      <c r="E22" s="72"/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2" t="s">
        <v>49</v>
      </c>
      <c r="B27" s="283"/>
      <c r="C27" s="283"/>
      <c r="D27" s="283"/>
      <c r="E27" s="283"/>
      <c r="F27" s="283"/>
      <c r="G27" s="284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50</v>
      </c>
      <c r="C29" s="151"/>
      <c r="D29" s="273" t="e">
        <f>AVERAGE('Dp 20ms'!L32:M33,'Dp 20ms'!L60:M61,'Dp 20ms'!L89:M90)</f>
        <v>#DIV/0!</v>
      </c>
      <c r="E29" s="274"/>
      <c r="F29" s="275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51</v>
      </c>
      <c r="C31" s="151"/>
      <c r="D31" s="273" t="e">
        <f>STDEV('Dp 20ms'!D55:D57,'Dp 20ms'!L55:L57,'Dp 20ms'!D84:D86,'Dp 20ms'!L84:L86,'Dp 20ms'!D27:D29,'Dp 20ms'!L27:L29)</f>
        <v>#DIV/0!</v>
      </c>
      <c r="E31" s="274"/>
      <c r="F31" s="275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52</v>
      </c>
      <c r="C33" s="151"/>
      <c r="D33" s="273" t="e">
        <f>(D31/D29)*100</f>
        <v>#DIV/0!</v>
      </c>
      <c r="E33" s="274"/>
      <c r="F33" s="275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53</v>
      </c>
      <c r="H51" s="270">
        <f>'Dp 20ms'!U107</f>
        <v>0</v>
      </c>
      <c r="I51" s="271"/>
      <c r="J51" s="272"/>
      <c r="K51" s="162"/>
      <c r="L51" s="162"/>
      <c r="M51" s="162"/>
    </row>
  </sheetData>
  <sheetProtection password="A4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Ambiente</dc:creator>
  <cp:keywords/>
  <dc:description/>
  <cp:lastModifiedBy>Paolo Lopinto</cp:lastModifiedBy>
  <cp:lastPrinted>2015-04-14T13:56:17Z</cp:lastPrinted>
  <dcterms:created xsi:type="dcterms:W3CDTF">2011-06-30T13:14:07Z</dcterms:created>
  <dcterms:modified xsi:type="dcterms:W3CDTF">2019-06-11T15:21:30Z</dcterms:modified>
  <cp:category/>
  <cp:version/>
  <cp:contentType/>
  <cp:contentStatus/>
</cp:coreProperties>
</file>